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Z:\02　企画政策課\10 調査回答（財政）\R5\6_公営企業に係る経営比較分析表（令和４年度決算）の分析等について\3_農集\"/>
    </mc:Choice>
  </mc:AlternateContent>
  <xr:revisionPtr revIDLastSave="0" documentId="13_ncr:1_{3276B764-3E22-48C0-9027-0C86C36EF3EC}" xr6:coauthVersionLast="47" xr6:coauthVersionMax="47" xr10:uidLastSave="{00000000-0000-0000-0000-000000000000}"/>
  <workbookProtection workbookAlgorithmName="SHA-512" workbookHashValue="lozwzTUdJZ0EjZ0yPI8rFKBSaMVZm5+cYiUDahz+3F4zjrEvd9K/EbAyUefTuAI0jXCwLv7vCdV8/xjgAmIUjA==" workbookSaltValue="N15FO1fexl81Gn2SEwvsYA==" workbookSpinCount="100000" lockStructure="1"/>
  <bookViews>
    <workbookView xWindow="-108" yWindow="-108" windowWidth="23256" windowHeight="1389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T6" i="5"/>
  <c r="S6" i="5"/>
  <c r="AL8" i="4" s="1"/>
  <c r="R6" i="5"/>
  <c r="Q6" i="5"/>
  <c r="P6" i="5"/>
  <c r="O6" i="5"/>
  <c r="I10" i="4" s="1"/>
  <c r="N6" i="5"/>
  <c r="M6" i="5"/>
  <c r="AD8" i="4" s="1"/>
  <c r="L6" i="5"/>
  <c r="K6" i="5"/>
  <c r="P8" i="4" s="1"/>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6" i="4"/>
  <c r="H86" i="4"/>
  <c r="E86" i="4"/>
  <c r="AD10" i="4"/>
  <c r="W10" i="4"/>
  <c r="P10" i="4"/>
  <c r="B10" i="4"/>
  <c r="BB8" i="4"/>
  <c r="AT8" i="4"/>
  <c r="W8" i="4"/>
  <c r="I8" i="4"/>
  <c r="B8" i="4"/>
  <c r="B6" i="4"/>
</calcChain>
</file>

<file path=xl/sharedStrings.xml><?xml version="1.0" encoding="utf-8"?>
<sst xmlns="http://schemas.openxmlformats.org/spreadsheetml/2006/main" count="236" uniqueCount="120">
  <si>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</si>
  <si>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</si>
  <si>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</si>
  <si>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</si>
  <si>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</si>
  <si>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</si>
  <si>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</si>
  <si>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</si>
  <si>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</si>
  <si>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</si>
  <si>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</si>
  <si>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</si>
  <si>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</si>
  <si>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</si>
  <si>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</si>
  <si>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</si>
  <si>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</si>
  <si>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</si>
  <si>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</si>
  <si>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</si>
  <si>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</si>
  <si>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</si>
  <si>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</si>
  <si>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</si>
  <si>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</si>
  <si>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</si>
  <si>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</si>
  <si>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</si>
  <si>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</si>
  <si>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</si>
  <si>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</si>
  <si>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</si>
  <si>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</si>
  <si>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</si>
  <si>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</si>
  <si>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</si>
  <si>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</si>
  <si>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</si>
  <si>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</si>
  <si>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</si>
  <si>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</si>
  <si>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</si>
  <si>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</si>
  <si>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</si>
  <si>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</si>
  <si>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</si>
  <si>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</si>
  <si>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</si>
  <si>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</si>
  <si>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</si>
  <si>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</si>
  <si>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</si>
  <si>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</si>
  <si>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</si>
  <si>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</si>
  <si>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</si>
  <si>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</si>
  <si>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</si>
  <si>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</si>
  <si>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</si>
  <si>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</si>
  <si>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</si>
  <si>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</si>
  <si>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</si>
  <si>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</si>
  <si>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</si>
  <si>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</si>
  <si>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</si>
  <si>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</si>
  <si>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</si>
  <si>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</si>
  <si>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</si>
  <si>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</si>
  <si>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</si>
  <si>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</si>
  <si>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</si>
  <si>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</si>
  <si>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</si>
  <si>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</si>
  <si>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</si>
  <si>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</si>
  <si>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</si>
  <si>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</si>
  <si>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</si>
  <si>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</si>
  <si>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</si>
  <si>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</si>
  <si>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</si>
  <si>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</si>
  <si>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</si>
  <si>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</si>
  <si>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</si>
  <si>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</si>
  <si>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</si>
  <si>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</si>
  <si>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</si>
  <si>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</si>
  <si>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</si>
  <si>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苓北町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</si>
  <si>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</si>
  <si>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</si>
  <si>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</si>
  <si>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</si>
  <si>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</si>
  <si>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</si>
  <si>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</si>
  <si>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</si>
  <si>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</si>
  <si>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</si>
  <si>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</si>
  <si>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</si>
  <si>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</si>
  <si>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</si>
  <si>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</si>
  <si>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</si>
  <si>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</si>
  <si>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</si>
  <si>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人口減少による加入者の減に伴う使用水量の大幅な減少により料金収入が減少したことに加え、物価高騰による光熱水費、資材の高騰が経営に影響を与えている。今後は、施設のダウンサイジングやストックマネジメント計画に沿った適切な設備更新を行い、更新費用を賄うためにも今後は使用料改定についても検討を行う。</t>
    <phoneticPr fontId="4"/>
  </si>
  <si>
    <t>平成11年・14年から供用開始し、25年が経過しようとしている。施設等の機器の故障はもちろん、管渠の老朽化も進んでいる。今後、安定した経営を行う為には管渠も定期的に更新する必要がある。突発的な修繕が起きないよう最適化構想に基づき施設管理を行っていきたい。</t>
    <phoneticPr fontId="4"/>
  </si>
  <si>
    <t>①について
光熱水費の高騰、修繕に伴う資材の高騰が影響している。
④について
企業債残高対事業規模比率は０％であるが、起債の償還金は一般会計からの繰入で補っているのが現状である。
⑤について
経費回収率は、類似団体より高い水準を維持しているが、光熱水費の高騰、物価の高騰により厳しい経営状態になりつつある。今後は使用料の見直しも視野に入れながら経営を行って行く。
⑥について
汚水処理原価は、類似団体より低い傾向にあるが、光熱水費の高騰、資材の高騰により上昇した。
⑦について
山間部であり、水洗化率は横ばいであるが、施設利用率は微減している。
⑧について
水洗化率は、類似団体より高い水準を維持しているが、近年は横ばい状態で引き続き加入促進を図っていく。</t>
    <rPh sb="239" eb="242">
      <t>サンカンブ</t>
    </rPh>
    <rPh sb="246" eb="250">
      <t>スイセンカリツ</t>
    </rPh>
    <rPh sb="251" eb="252">
      <t>ヨコ</t>
    </rPh>
    <rPh sb="259" eb="264">
      <t>シセツリヨウリツ</t>
    </rPh>
    <rPh sb="265" eb="267">
      <t>ビゲン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</si>
</sst>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E47-480D-9740-57C93BB93F5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8E47-480D-9740-57C93BB93F5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57.61</c:v>
                </c:pt>
                <c:pt idx="1">
                  <c:v>56.52</c:v>
                </c:pt>
                <c:pt idx="2">
                  <c:v>57.61</c:v>
                </c:pt>
                <c:pt idx="3">
                  <c:v>57.61</c:v>
                </c:pt>
                <c:pt idx="4">
                  <c:v>54.35</c:v>
                </c:pt>
              </c:numCache>
            </c:numRef>
          </c:val>
          <c:extLst>
            <c:ext xmlns:c16="http://schemas.microsoft.com/office/drawing/2014/chart" uri="{C3380CC4-5D6E-409C-BE32-E72D297353CC}">
              <c16:uniqueId val="{00000000-26C6-47C4-958A-451715EBB78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26C6-47C4-958A-451715EBB78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94.61</c:v>
                </c:pt>
                <c:pt idx="1">
                  <c:v>94.44</c:v>
                </c:pt>
                <c:pt idx="2">
                  <c:v>94.39</c:v>
                </c:pt>
                <c:pt idx="3">
                  <c:v>95.08</c:v>
                </c:pt>
                <c:pt idx="4">
                  <c:v>95.08</c:v>
                </c:pt>
              </c:numCache>
            </c:numRef>
          </c:val>
          <c:extLst>
            <c:ext xmlns:c16="http://schemas.microsoft.com/office/drawing/2014/chart" uri="{C3380CC4-5D6E-409C-BE32-E72D297353CC}">
              <c16:uniqueId val="{00000000-46A4-4530-865A-A2A4BD8180B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46A4-4530-865A-A2A4BD8180B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97.43</c:v>
                </c:pt>
                <c:pt idx="1">
                  <c:v>101.67</c:v>
                </c:pt>
                <c:pt idx="2">
                  <c:v>99.08</c:v>
                </c:pt>
                <c:pt idx="3">
                  <c:v>96.44</c:v>
                </c:pt>
                <c:pt idx="4">
                  <c:v>80.84</c:v>
                </c:pt>
              </c:numCache>
            </c:numRef>
          </c:val>
          <c:extLst>
            <c:ext xmlns:c16="http://schemas.microsoft.com/office/drawing/2014/chart" uri="{C3380CC4-5D6E-409C-BE32-E72D297353CC}">
              <c16:uniqueId val="{00000000-0E3D-4C92-9704-2D96164E07E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E3D-4C92-9704-2D96164E07E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7BD-4304-99C4-9215224A82C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7BD-4304-99C4-9215224A82C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15D-4329-ABBE-24425CD170F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15D-4329-ABBE-24425CD170F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38C-44BF-9CC2-ABA953E5FE5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38C-44BF-9CC2-ABA953E5FE5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EA1-4FF8-AEF8-E325BA70F2C5}"/>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EA1-4FF8-AEF8-E325BA70F2C5}"/>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211.66</c:v>
                </c:pt>
                <c:pt idx="1">
                  <c:v>207.01</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CFBC-436A-95F2-BA25A974DA3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CFBC-436A-95F2-BA25A974DA3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62.27</c:v>
                </c:pt>
                <c:pt idx="1">
                  <c:v>70.17</c:v>
                </c:pt>
                <c:pt idx="2">
                  <c:v>81.83</c:v>
                </c:pt>
                <c:pt idx="3">
                  <c:v>68.540000000000006</c:v>
                </c:pt>
                <c:pt idx="4">
                  <c:v>60.57</c:v>
                </c:pt>
              </c:numCache>
            </c:numRef>
          </c:val>
          <c:extLst>
            <c:ext xmlns:c16="http://schemas.microsoft.com/office/drawing/2014/chart" uri="{C3380CC4-5D6E-409C-BE32-E72D297353CC}">
              <c16:uniqueId val="{00000000-354A-412C-BDA4-B93A57BD568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354A-412C-BDA4-B93A57BD568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308.79000000000002</c:v>
                </c:pt>
                <c:pt idx="1">
                  <c:v>277.01</c:v>
                </c:pt>
                <c:pt idx="2">
                  <c:v>241.06</c:v>
                </c:pt>
                <c:pt idx="3">
                  <c:v>286.45999999999998</c:v>
                </c:pt>
                <c:pt idx="4">
                  <c:v>289.25</c:v>
                </c:pt>
              </c:numCache>
            </c:numRef>
          </c:val>
          <c:extLst>
            <c:ext xmlns:c16="http://schemas.microsoft.com/office/drawing/2014/chart" uri="{C3380CC4-5D6E-409C-BE32-E72D297353CC}">
              <c16:uniqueId val="{00000000-F54A-4BA9-8497-BE57DCC82FE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F54A-4BA9-8497-BE57DCC82FE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V70" zoomScaleNormal="100" workbookViewId="0">
      <selection activeCell="BJ93" sqref="BJ9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熊本県　苓北町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35" t="str">
        <f>データ!I6</f>
        <v>法非適用</v>
      </c>
      <c r="C8" s="35"/>
      <c r="D8" s="35"/>
      <c r="E8" s="35"/>
      <c r="F8" s="35"/>
      <c r="G8" s="35"/>
      <c r="H8" s="35"/>
      <c r="I8" s="35" t="str">
        <f>データ!J6</f>
        <v>下水道事業</v>
      </c>
      <c r="J8" s="35"/>
      <c r="K8" s="35"/>
      <c r="L8" s="35"/>
      <c r="M8" s="35"/>
      <c r="N8" s="35"/>
      <c r="O8" s="35"/>
      <c r="P8" s="35" t="str">
        <f>データ!K6</f>
        <v>農業集落排水</v>
      </c>
      <c r="Q8" s="35"/>
      <c r="R8" s="35"/>
      <c r="S8" s="35"/>
      <c r="T8" s="35"/>
      <c r="U8" s="35"/>
      <c r="V8" s="35"/>
      <c r="W8" s="35" t="str">
        <f>データ!L6</f>
        <v>F2</v>
      </c>
      <c r="X8" s="35"/>
      <c r="Y8" s="35"/>
      <c r="Z8" s="35"/>
      <c r="AA8" s="35"/>
      <c r="AB8" s="35"/>
      <c r="AC8" s="35"/>
      <c r="AD8" s="36" t="str">
        <f>データ!$M$6</f>
        <v>非設置</v>
      </c>
      <c r="AE8" s="36"/>
      <c r="AF8" s="36"/>
      <c r="AG8" s="36"/>
      <c r="AH8" s="36"/>
      <c r="AI8" s="36"/>
      <c r="AJ8" s="36"/>
      <c r="AK8" s="3"/>
      <c r="AL8" s="37">
        <f>データ!S6</f>
        <v>6571</v>
      </c>
      <c r="AM8" s="37"/>
      <c r="AN8" s="37"/>
      <c r="AO8" s="37"/>
      <c r="AP8" s="37"/>
      <c r="AQ8" s="37"/>
      <c r="AR8" s="37"/>
      <c r="AS8" s="37"/>
      <c r="AT8" s="38">
        <f>データ!T6</f>
        <v>67.58</v>
      </c>
      <c r="AU8" s="38"/>
      <c r="AV8" s="38"/>
      <c r="AW8" s="38"/>
      <c r="AX8" s="38"/>
      <c r="AY8" s="38"/>
      <c r="AZ8" s="38"/>
      <c r="BA8" s="38"/>
      <c r="BB8" s="38">
        <f>データ!U6</f>
        <v>97.23</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8" t="str">
        <f>データ!N6</f>
        <v>-</v>
      </c>
      <c r="C10" s="38"/>
      <c r="D10" s="38"/>
      <c r="E10" s="38"/>
      <c r="F10" s="38"/>
      <c r="G10" s="38"/>
      <c r="H10" s="38"/>
      <c r="I10" s="38" t="str">
        <f>データ!O6</f>
        <v>該当数値なし</v>
      </c>
      <c r="J10" s="38"/>
      <c r="K10" s="38"/>
      <c r="L10" s="38"/>
      <c r="M10" s="38"/>
      <c r="N10" s="38"/>
      <c r="O10" s="38"/>
      <c r="P10" s="38">
        <f>データ!P6</f>
        <v>2.82</v>
      </c>
      <c r="Q10" s="38"/>
      <c r="R10" s="38"/>
      <c r="S10" s="38"/>
      <c r="T10" s="38"/>
      <c r="U10" s="38"/>
      <c r="V10" s="38"/>
      <c r="W10" s="38">
        <f>データ!Q6</f>
        <v>100</v>
      </c>
      <c r="X10" s="38"/>
      <c r="Y10" s="38"/>
      <c r="Z10" s="38"/>
      <c r="AA10" s="38"/>
      <c r="AB10" s="38"/>
      <c r="AC10" s="38"/>
      <c r="AD10" s="37">
        <f>データ!R6</f>
        <v>3790</v>
      </c>
      <c r="AE10" s="37"/>
      <c r="AF10" s="37"/>
      <c r="AG10" s="37"/>
      <c r="AH10" s="37"/>
      <c r="AI10" s="37"/>
      <c r="AJ10" s="37"/>
      <c r="AK10" s="2"/>
      <c r="AL10" s="37">
        <f>データ!V6</f>
        <v>183</v>
      </c>
      <c r="AM10" s="37"/>
      <c r="AN10" s="37"/>
      <c r="AO10" s="37"/>
      <c r="AP10" s="37"/>
      <c r="AQ10" s="37"/>
      <c r="AR10" s="37"/>
      <c r="AS10" s="37"/>
      <c r="AT10" s="38">
        <f>データ!W6</f>
        <v>0.21</v>
      </c>
      <c r="AU10" s="38"/>
      <c r="AV10" s="38"/>
      <c r="AW10" s="38"/>
      <c r="AX10" s="38"/>
      <c r="AY10" s="38"/>
      <c r="AZ10" s="38"/>
      <c r="BA10" s="38"/>
      <c r="BB10" s="38">
        <f>データ!X6</f>
        <v>871.43</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119</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118</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2">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117</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【809.19】</v>
      </c>
      <c r="I86" s="12" t="str">
        <f>データ!CA6</f>
        <v>【57.02】</v>
      </c>
      <c r="J86" s="12" t="str">
        <f>データ!CL6</f>
        <v>【273.68】</v>
      </c>
      <c r="K86" s="12" t="str">
        <f>データ!CW6</f>
        <v>【52.55】</v>
      </c>
      <c r="L86" s="12" t="str">
        <f>データ!DH6</f>
        <v>【87.30】</v>
      </c>
      <c r="M86" s="12" t="s">
        <v>44</v>
      </c>
      <c r="N86" s="12" t="s">
        <v>44</v>
      </c>
      <c r="O86" s="12" t="str">
        <f>データ!EO6</f>
        <v>【0.02】</v>
      </c>
    </row>
  </sheetData>
  <sheetProtection algorithmName="SHA-512" hashValue="qXakg2NpkKa0ePOEUX4d2yUb0TkxOViHYWfx4QCFqmBRxCZEBIMe5G/EWTer3ELGxBkybDfKT4qKXzpwtSFrhw==" saltValue="7QNhQ8o/xN7/gvbViE4T2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2022</v>
      </c>
      <c r="C6" s="19">
        <f t="shared" ref="C6:X6" si="3">C7</f>
        <v>435317</v>
      </c>
      <c r="D6" s="19">
        <f t="shared" si="3"/>
        <v>47</v>
      </c>
      <c r="E6" s="19">
        <f t="shared" si="3"/>
        <v>17</v>
      </c>
      <c r="F6" s="19">
        <f t="shared" si="3"/>
        <v>5</v>
      </c>
      <c r="G6" s="19">
        <f t="shared" si="3"/>
        <v>0</v>
      </c>
      <c r="H6" s="19" t="str">
        <f t="shared" si="3"/>
        <v>熊本県　苓北町</v>
      </c>
      <c r="I6" s="19" t="str">
        <f t="shared" si="3"/>
        <v>法非適用</v>
      </c>
      <c r="J6" s="19" t="str">
        <f t="shared" si="3"/>
        <v>下水道事業</v>
      </c>
      <c r="K6" s="19" t="str">
        <f t="shared" si="3"/>
        <v>農業集落排水</v>
      </c>
      <c r="L6" s="19" t="str">
        <f t="shared" si="3"/>
        <v>F2</v>
      </c>
      <c r="M6" s="19" t="str">
        <f t="shared" si="3"/>
        <v>非設置</v>
      </c>
      <c r="N6" s="20" t="str">
        <f t="shared" si="3"/>
        <v>-</v>
      </c>
      <c r="O6" s="20" t="str">
        <f t="shared" si="3"/>
        <v>該当数値なし</v>
      </c>
      <c r="P6" s="20">
        <f t="shared" si="3"/>
        <v>2.82</v>
      </c>
      <c r="Q6" s="20">
        <f t="shared" si="3"/>
        <v>100</v>
      </c>
      <c r="R6" s="20">
        <f t="shared" si="3"/>
        <v>3790</v>
      </c>
      <c r="S6" s="20">
        <f t="shared" si="3"/>
        <v>6571</v>
      </c>
      <c r="T6" s="20">
        <f t="shared" si="3"/>
        <v>67.58</v>
      </c>
      <c r="U6" s="20">
        <f t="shared" si="3"/>
        <v>97.23</v>
      </c>
      <c r="V6" s="20">
        <f t="shared" si="3"/>
        <v>183</v>
      </c>
      <c r="W6" s="20">
        <f t="shared" si="3"/>
        <v>0.21</v>
      </c>
      <c r="X6" s="20">
        <f t="shared" si="3"/>
        <v>871.43</v>
      </c>
      <c r="Y6" s="21">
        <f>IF(Y7="",NA(),Y7)</f>
        <v>97.43</v>
      </c>
      <c r="Z6" s="21">
        <f t="shared" ref="Z6:AH6" si="4">IF(Z7="",NA(),Z7)</f>
        <v>101.67</v>
      </c>
      <c r="AA6" s="21">
        <f t="shared" si="4"/>
        <v>99.08</v>
      </c>
      <c r="AB6" s="21">
        <f t="shared" si="4"/>
        <v>96.44</v>
      </c>
      <c r="AC6" s="21">
        <f t="shared" si="4"/>
        <v>80.84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211.66</v>
      </c>
      <c r="BG6" s="21">
        <f t="shared" ref="BG6:BO6" si="7">IF(BG7="",NA(),BG7)</f>
        <v>207.01</v>
      </c>
      <c r="BH6" s="20">
        <f t="shared" si="7"/>
        <v>0</v>
      </c>
      <c r="BI6" s="20">
        <f t="shared" si="7"/>
        <v>0</v>
      </c>
      <c r="BJ6" s="20">
        <f t="shared" si="7"/>
        <v>0</v>
      </c>
      <c r="BK6" s="21">
        <f t="shared" si="7"/>
        <v>789.46</v>
      </c>
      <c r="BL6" s="21">
        <f t="shared" si="7"/>
        <v>826.83</v>
      </c>
      <c r="BM6" s="21">
        <f t="shared" si="7"/>
        <v>867.83</v>
      </c>
      <c r="BN6" s="21">
        <f t="shared" si="7"/>
        <v>791.76</v>
      </c>
      <c r="BO6" s="21">
        <f t="shared" si="7"/>
        <v>900.82</v>
      </c>
      <c r="BP6" s="20" t="str">
        <f>IF(BP7="","",IF(BP7="-","【-】","【"&amp;SUBSTITUTE(TEXT(BP7,"#,##0.00"),"-","△")&amp;"】"))</f>
        <v>【809.19】</v>
      </c>
      <c r="BQ6" s="21">
        <f>IF(BQ7="",NA(),BQ7)</f>
        <v>62.27</v>
      </c>
      <c r="BR6" s="21">
        <f t="shared" ref="BR6:BZ6" si="8">IF(BR7="",NA(),BR7)</f>
        <v>70.17</v>
      </c>
      <c r="BS6" s="21">
        <f t="shared" si="8"/>
        <v>81.83</v>
      </c>
      <c r="BT6" s="21">
        <f t="shared" si="8"/>
        <v>68.540000000000006</v>
      </c>
      <c r="BU6" s="21">
        <f t="shared" si="8"/>
        <v>60.57</v>
      </c>
      <c r="BV6" s="21">
        <f t="shared" si="8"/>
        <v>57.77</v>
      </c>
      <c r="BW6" s="21">
        <f t="shared" si="8"/>
        <v>57.31</v>
      </c>
      <c r="BX6" s="21">
        <f t="shared" si="8"/>
        <v>57.08</v>
      </c>
      <c r="BY6" s="21">
        <f t="shared" si="8"/>
        <v>56.26</v>
      </c>
      <c r="BZ6" s="21">
        <f t="shared" si="8"/>
        <v>52.94</v>
      </c>
      <c r="CA6" s="20" t="str">
        <f>IF(CA7="","",IF(CA7="-","【-】","【"&amp;SUBSTITUTE(TEXT(CA7,"#,##0.00"),"-","△")&amp;"】"))</f>
        <v>【57.02】</v>
      </c>
      <c r="CB6" s="21">
        <f>IF(CB7="",NA(),CB7)</f>
        <v>308.79000000000002</v>
      </c>
      <c r="CC6" s="21">
        <f t="shared" ref="CC6:CK6" si="9">IF(CC7="",NA(),CC7)</f>
        <v>277.01</v>
      </c>
      <c r="CD6" s="21">
        <f t="shared" si="9"/>
        <v>241.06</v>
      </c>
      <c r="CE6" s="21">
        <f t="shared" si="9"/>
        <v>286.45999999999998</v>
      </c>
      <c r="CF6" s="21">
        <f t="shared" si="9"/>
        <v>289.25</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57.61</v>
      </c>
      <c r="CN6" s="21">
        <f t="shared" ref="CN6:CV6" si="10">IF(CN7="",NA(),CN7)</f>
        <v>56.52</v>
      </c>
      <c r="CO6" s="21">
        <f t="shared" si="10"/>
        <v>57.61</v>
      </c>
      <c r="CP6" s="21">
        <f t="shared" si="10"/>
        <v>57.61</v>
      </c>
      <c r="CQ6" s="21">
        <f t="shared" si="10"/>
        <v>54.35</v>
      </c>
      <c r="CR6" s="21">
        <f t="shared" si="10"/>
        <v>50.68</v>
      </c>
      <c r="CS6" s="21">
        <f t="shared" si="10"/>
        <v>50.14</v>
      </c>
      <c r="CT6" s="21">
        <f t="shared" si="10"/>
        <v>54.83</v>
      </c>
      <c r="CU6" s="21">
        <f t="shared" si="10"/>
        <v>66.53</v>
      </c>
      <c r="CV6" s="21">
        <f t="shared" si="10"/>
        <v>52.35</v>
      </c>
      <c r="CW6" s="20" t="str">
        <f>IF(CW7="","",IF(CW7="-","【-】","【"&amp;SUBSTITUTE(TEXT(CW7,"#,##0.00"),"-","△")&amp;"】"))</f>
        <v>【52.55】</v>
      </c>
      <c r="CX6" s="21">
        <f>IF(CX7="",NA(),CX7)</f>
        <v>94.61</v>
      </c>
      <c r="CY6" s="21">
        <f t="shared" ref="CY6:DG6" si="11">IF(CY7="",NA(),CY7)</f>
        <v>94.44</v>
      </c>
      <c r="CZ6" s="21">
        <f t="shared" si="11"/>
        <v>94.39</v>
      </c>
      <c r="DA6" s="21">
        <f t="shared" si="11"/>
        <v>95.08</v>
      </c>
      <c r="DB6" s="21">
        <f t="shared" si="11"/>
        <v>95.08</v>
      </c>
      <c r="DC6" s="21">
        <f t="shared" si="11"/>
        <v>84.86</v>
      </c>
      <c r="DD6" s="21">
        <f t="shared" si="11"/>
        <v>84.98</v>
      </c>
      <c r="DE6" s="21">
        <f t="shared" si="11"/>
        <v>84.7</v>
      </c>
      <c r="DF6" s="21">
        <f t="shared" si="11"/>
        <v>84.67</v>
      </c>
      <c r="DG6" s="21">
        <f t="shared" si="11"/>
        <v>84.39</v>
      </c>
      <c r="DH6" s="20" t="str">
        <f>IF(DH7="","",IF(DH7="-","【-】","【"&amp;SUBSTITUTE(TEXT(DH7,"#,##0.00"),"-","△")&amp;"】"))</f>
        <v>【87.30】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5" s="22" customFormat="1" x14ac:dyDescent="0.2">
      <c r="A7" s="14"/>
      <c r="B7" s="23">
        <v>2022</v>
      </c>
      <c r="C7" s="23">
        <v>435317</v>
      </c>
      <c r="D7" s="23">
        <v>47</v>
      </c>
      <c r="E7" s="23">
        <v>17</v>
      </c>
      <c r="F7" s="23">
        <v>5</v>
      </c>
      <c r="G7" s="23">
        <v>0</v>
      </c>
      <c r="H7" s="23" t="s">
        <v>98</v>
      </c>
      <c r="I7" s="23" t="s">
        <v>99</v>
      </c>
      <c r="J7" s="23" t="s">
        <v>100</v>
      </c>
      <c r="K7" s="23" t="s">
        <v>101</v>
      </c>
      <c r="L7" s="23" t="s">
        <v>102</v>
      </c>
      <c r="M7" s="23" t="s">
        <v>103</v>
      </c>
      <c r="N7" s="24" t="s">
        <v>104</v>
      </c>
      <c r="O7" s="24" t="s">
        <v>105</v>
      </c>
      <c r="P7" s="24">
        <v>2.82</v>
      </c>
      <c r="Q7" s="24">
        <v>100</v>
      </c>
      <c r="R7" s="24">
        <v>3790</v>
      </c>
      <c r="S7" s="24">
        <v>6571</v>
      </c>
      <c r="T7" s="24">
        <v>67.58</v>
      </c>
      <c r="U7" s="24">
        <v>97.23</v>
      </c>
      <c r="V7" s="24">
        <v>183</v>
      </c>
      <c r="W7" s="24">
        <v>0.21</v>
      </c>
      <c r="X7" s="24">
        <v>871.43</v>
      </c>
      <c r="Y7" s="24">
        <v>97.43</v>
      </c>
      <c r="Z7" s="24">
        <v>101.67</v>
      </c>
      <c r="AA7" s="24">
        <v>99.08</v>
      </c>
      <c r="AB7" s="24">
        <v>96.44</v>
      </c>
      <c r="AC7" s="24">
        <v>80.84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211.66</v>
      </c>
      <c r="BG7" s="24">
        <v>207.01</v>
      </c>
      <c r="BH7" s="24">
        <v>0</v>
      </c>
      <c r="BI7" s="24">
        <v>0</v>
      </c>
      <c r="BJ7" s="24">
        <v>0</v>
      </c>
      <c r="BK7" s="24">
        <v>789.46</v>
      </c>
      <c r="BL7" s="24">
        <v>826.83</v>
      </c>
      <c r="BM7" s="24">
        <v>867.83</v>
      </c>
      <c r="BN7" s="24">
        <v>791.76</v>
      </c>
      <c r="BO7" s="24">
        <v>900.82</v>
      </c>
      <c r="BP7" s="24">
        <v>809.19</v>
      </c>
      <c r="BQ7" s="24">
        <v>62.27</v>
      </c>
      <c r="BR7" s="24">
        <v>70.17</v>
      </c>
      <c r="BS7" s="24">
        <v>81.83</v>
      </c>
      <c r="BT7" s="24">
        <v>68.540000000000006</v>
      </c>
      <c r="BU7" s="24">
        <v>60.57</v>
      </c>
      <c r="BV7" s="24">
        <v>57.77</v>
      </c>
      <c r="BW7" s="24">
        <v>57.31</v>
      </c>
      <c r="BX7" s="24">
        <v>57.08</v>
      </c>
      <c r="BY7" s="24">
        <v>56.26</v>
      </c>
      <c r="BZ7" s="24">
        <v>52.94</v>
      </c>
      <c r="CA7" s="24">
        <v>57.02</v>
      </c>
      <c r="CB7" s="24">
        <v>308.79000000000002</v>
      </c>
      <c r="CC7" s="24">
        <v>277.01</v>
      </c>
      <c r="CD7" s="24">
        <v>241.06</v>
      </c>
      <c r="CE7" s="24">
        <v>286.45999999999998</v>
      </c>
      <c r="CF7" s="24">
        <v>289.25</v>
      </c>
      <c r="CG7" s="24">
        <v>274.35000000000002</v>
      </c>
      <c r="CH7" s="24">
        <v>273.52</v>
      </c>
      <c r="CI7" s="24">
        <v>274.99</v>
      </c>
      <c r="CJ7" s="24">
        <v>282.08999999999997</v>
      </c>
      <c r="CK7" s="24">
        <v>303.27999999999997</v>
      </c>
      <c r="CL7" s="24">
        <v>273.68</v>
      </c>
      <c r="CM7" s="24">
        <v>57.61</v>
      </c>
      <c r="CN7" s="24">
        <v>56.52</v>
      </c>
      <c r="CO7" s="24">
        <v>57.61</v>
      </c>
      <c r="CP7" s="24">
        <v>57.61</v>
      </c>
      <c r="CQ7" s="24">
        <v>54.35</v>
      </c>
      <c r="CR7" s="24">
        <v>50.68</v>
      </c>
      <c r="CS7" s="24">
        <v>50.14</v>
      </c>
      <c r="CT7" s="24">
        <v>54.83</v>
      </c>
      <c r="CU7" s="24">
        <v>66.53</v>
      </c>
      <c r="CV7" s="24">
        <v>52.35</v>
      </c>
      <c r="CW7" s="24">
        <v>52.55</v>
      </c>
      <c r="CX7" s="24">
        <v>94.61</v>
      </c>
      <c r="CY7" s="24">
        <v>94.44</v>
      </c>
      <c r="CZ7" s="24">
        <v>94.39</v>
      </c>
      <c r="DA7" s="24">
        <v>95.08</v>
      </c>
      <c r="DB7" s="24">
        <v>95.08</v>
      </c>
      <c r="DC7" s="24">
        <v>84.86</v>
      </c>
      <c r="DD7" s="24">
        <v>84.98</v>
      </c>
      <c r="DE7" s="24">
        <v>84.7</v>
      </c>
      <c r="DF7" s="24">
        <v>84.67</v>
      </c>
      <c r="DG7" s="24">
        <v>84.39</v>
      </c>
      <c r="DH7" s="24">
        <v>87.3</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0.02</v>
      </c>
      <c r="EL7" s="24">
        <v>0.25</v>
      </c>
      <c r="EM7" s="24">
        <v>0.05</v>
      </c>
      <c r="EN7" s="24">
        <v>0.03</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2">
      <c r="B11">
        <v>4</v>
      </c>
      <c r="C11">
        <v>3</v>
      </c>
      <c r="D11">
        <v>2</v>
      </c>
      <c r="E11">
        <v>1</v>
      </c>
      <c r="F11">
        <v>0</v>
      </c>
      <c r="G11" t="s">
        <v>111</v>
      </c>
    </row>
    <row r="12" spans="1:145" x14ac:dyDescent="0.2">
      <c r="B12">
        <v>1</v>
      </c>
      <c r="C12">
        <v>1</v>
      </c>
      <c r="D12">
        <v>2</v>
      </c>
      <c r="E12">
        <v>3</v>
      </c>
      <c r="F12">
        <v>4</v>
      </c>
      <c r="G12" t="s">
        <v>112</v>
      </c>
    </row>
    <row r="13" spans="1:145" x14ac:dyDescent="0.2">
      <c r="B13" t="s">
        <v>113</v>
      </c>
      <c r="C13" t="s">
        <v>114</v>
      </c>
      <c r="D13" t="s">
        <v>115</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intra406</cp:lastModifiedBy>
  <cp:lastPrinted>2024-01-29T06:27:50Z</cp:lastPrinted>
  <dcterms:created xsi:type="dcterms:W3CDTF">2023-12-12T02:56:28Z</dcterms:created>
  <dcterms:modified xsi:type="dcterms:W3CDTF">2024-01-29T08:05:38Z</dcterms:modified>
  <cp:category/>
</cp:coreProperties>
</file>