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harasaki\Desktop\【1.31期限】経営比較分析表（下水道）\"/>
    </mc:Choice>
  </mc:AlternateContent>
  <workbookProtection workbookAlgorithmName="SHA-512" workbookHashValue="u7BfXz+qF93D1Uf4Ucw+4IN0hsQ9pOC0AcZSr1B3SSv6oFTogJnXJFuWXnZ7K0/vjHqyxWWXofeZiJ9mfl/Oyg==" workbookSaltValue="/LXh55jq82e1mkI7W0y2WA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I86" i="4"/>
  <c r="E86" i="4"/>
  <c r="AT10" i="4"/>
  <c r="AL10" i="4"/>
  <c r="AD10" i="4"/>
  <c r="I10" i="4"/>
  <c r="B10" i="4"/>
  <c r="AL8" i="4"/>
  <c r="P8" i="4"/>
  <c r="I8" i="4"/>
</calcChain>
</file>

<file path=xl/sharedStrings.xml><?xml version="1.0" encoding="utf-8"?>
<sst xmlns="http://schemas.openxmlformats.org/spreadsheetml/2006/main" count="236" uniqueCount="121">
  <si>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</si>
  <si>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</si>
  <si>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</si>
  <si>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</si>
  <si>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</si>
  <si>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</si>
  <si>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</si>
  <si>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</si>
  <si>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</si>
  <si>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</si>
  <si>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</si>
  <si>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</si>
  <si>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</si>
  <si>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</si>
  <si>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</si>
  <si>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</si>
  <si>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</si>
  <si>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</si>
  <si>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</si>
  <si>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</si>
  <si>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</si>
  <si>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</si>
  <si>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</si>
  <si>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</si>
  <si>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</si>
  <si>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</si>
  <si>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</si>
  <si>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</si>
  <si>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</si>
  <si>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</si>
  <si>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</si>
  <si>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</si>
  <si>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</si>
  <si>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</si>
  <si>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</si>
  <si>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</si>
  <si>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</si>
  <si>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</si>
  <si>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</si>
  <si>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</si>
  <si>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</si>
  <si>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</si>
  <si>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</si>
  <si>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</si>
  <si>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</si>
  <si>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</si>
  <si>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</si>
  <si>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</si>
  <si>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</si>
  <si>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</si>
  <si>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</si>
  <si>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</si>
  <si>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</si>
  <si>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</si>
  <si>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</si>
  <si>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</si>
  <si>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</si>
  <si>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</si>
  <si>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</si>
  <si>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</si>
  <si>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</si>
  <si>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</si>
  <si>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</si>
  <si>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</si>
  <si>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</si>
  <si>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</si>
  <si>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</si>
  <si>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</si>
  <si>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</si>
  <si>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</si>
  <si>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</si>
  <si>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</si>
  <si>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</si>
  <si>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</si>
  <si>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</si>
  <si>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</si>
  <si>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</si>
  <si>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</si>
  <si>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</si>
  <si>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</si>
  <si>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</si>
  <si>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</si>
  <si>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</si>
  <si>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</si>
  <si>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</si>
  <si>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</si>
  <si>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</si>
  <si>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</si>
  <si>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</si>
  <si>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</si>
  <si>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</si>
  <si>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</si>
  <si>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</si>
  <si>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</si>
  <si>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</si>
  <si>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</si>
  <si>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</si>
  <si>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</si>
  <si>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熊本県　山江村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</si>
  <si>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</si>
  <si>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</si>
  <si>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</si>
  <si>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</si>
  <si>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</si>
  <si>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</si>
  <si>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</si>
  <si>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</si>
  <si>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</si>
  <si>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</si>
  <si>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</si>
  <si>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</si>
  <si>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</si>
  <si>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</si>
  <si>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</si>
  <si>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</si>
  <si>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"R"dd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</si>
  <si>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</si>
  <si>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</si>
  <si>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本村の農業集落排水事業は、施設の老朽化による維持管理費の増加が懸念されるが、施設の長寿命化を図りながら、経営の安定化に努める必要がある。
　また、水洗化率を上昇させ加入者を増やし、料金収入を増加させることも今後の課題である。
　将来的には施設の統廃合や近隣市町村との共同化・広域化を行うことも視野に入れ、計画的に事業の運営を行う必要がある。</t>
    <phoneticPr fontId="4"/>
  </si>
  <si>
    <t>　本村の農業集落排水事業は、類似団体や前年度と比較すると、経費回収率が低く、汚水処理原価が上がっており、電気代高騰の影響があったと推測される。
　一方で、企業債残高対事業規模比率はひき続き減少し、水洗化率は上昇しているため、さらなる経費削減に努め、使用料収入を増やして、経費回収率の改善に取り組んでいかなければならない。</t>
    <rPh sb="19" eb="22">
      <t>ゼンネンド</t>
    </rPh>
    <rPh sb="35" eb="36">
      <t>ヒク</t>
    </rPh>
    <rPh sb="38" eb="40">
      <t>オスイ</t>
    </rPh>
    <rPh sb="40" eb="42">
      <t>ショリ</t>
    </rPh>
    <rPh sb="42" eb="44">
      <t>ゲンカ</t>
    </rPh>
    <rPh sb="45" eb="46">
      <t>ア</t>
    </rPh>
    <rPh sb="52" eb="55">
      <t>デンキダイ</t>
    </rPh>
    <rPh sb="55" eb="57">
      <t>コウトウ</t>
    </rPh>
    <rPh sb="58" eb="60">
      <t>エイキョウ</t>
    </rPh>
    <rPh sb="65" eb="67">
      <t>スイソク</t>
    </rPh>
    <rPh sb="73" eb="75">
      <t>イッポウ</t>
    </rPh>
    <rPh sb="103" eb="105">
      <t>ジョウショウ</t>
    </rPh>
    <rPh sb="124" eb="127">
      <t>シヨウリョウ</t>
    </rPh>
    <rPh sb="127" eb="129">
      <t>シュウニュウ</t>
    </rPh>
    <rPh sb="130" eb="131">
      <t>フ</t>
    </rPh>
    <rPh sb="135" eb="137">
      <t>ケイヒ</t>
    </rPh>
    <rPh sb="137" eb="139">
      <t>カイシュウ</t>
    </rPh>
    <rPh sb="139" eb="140">
      <t>リツ</t>
    </rPh>
    <rPh sb="141" eb="143">
      <t>カイゼン</t>
    </rPh>
    <rPh sb="144" eb="145">
      <t>ト</t>
    </rPh>
    <rPh sb="146" eb="147">
      <t>ク</t>
    </rPh>
    <phoneticPr fontId="4"/>
  </si>
  <si>
    <t>　本村には農業集落排水処理施設が5施設あるが、供用開始から25年以上経過した施設もあり、各施設で老朽化が進行している。
　予防的修繕を含め、経営戦略等に基づく計画的な修繕に取り組み、財政負担の軽減を図っていく必要がある。</t>
    <rPh sb="61" eb="64">
      <t>ヨボウテキ</t>
    </rPh>
    <rPh sb="64" eb="66">
      <t>シュウゼン</t>
    </rPh>
    <rPh sb="67" eb="68">
      <t>フク</t>
    </rPh>
    <rPh sb="70" eb="72">
      <t>ケイエイ</t>
    </rPh>
    <rPh sb="72" eb="74">
      <t>センリャク</t>
    </rPh>
    <rPh sb="74" eb="75">
      <t>トウ</t>
    </rPh>
    <rPh sb="76" eb="77">
      <t>モト</t>
    </rPh>
    <rPh sb="79" eb="82">
      <t>ケイカクテキ</t>
    </rPh>
    <rPh sb="83" eb="85">
      <t>シュウゼン</t>
    </rPh>
    <rPh sb="86" eb="87">
      <t>ト</t>
    </rPh>
    <rPh sb="88" eb="89">
      <t>ク</t>
    </rPh>
    <rPh sb="91" eb="93">
      <t>ザイセイ</t>
    </rPh>
    <rPh sb="93" eb="95">
      <t>フタン</t>
    </rPh>
    <rPh sb="96" eb="98">
      <t>ケイゲン</t>
    </rPh>
    <rPh sb="99" eb="100">
      <t>ハカ</t>
    </rPh>
    <rPh sb="104" eb="106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</si>
</sst>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0.19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F-4ACD-B0E3-6D2503C44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0.02</c:v>
                </c:pt>
                <c:pt idx="2">
                  <c:v>0.25</c:v>
                </c:pt>
                <c:pt idx="3">
                  <c:v>0.05</c:v>
                </c:pt>
                <c:pt idx="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F-4ACD-B0E3-6D2503C44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57.85</c:v>
                </c:pt>
                <c:pt idx="1">
                  <c:v>56.97</c:v>
                </c:pt>
                <c:pt idx="2">
                  <c:v>58.97</c:v>
                </c:pt>
                <c:pt idx="3">
                  <c:v>58.41</c:v>
                </c:pt>
                <c:pt idx="4">
                  <c:v>57.61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9-434A-80AB-3A69D409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50.68</c:v>
                </c:pt>
                <c:pt idx="1">
                  <c:v>50.14</c:v>
                </c:pt>
                <c:pt idx="2">
                  <c:v>54.83</c:v>
                </c:pt>
                <c:pt idx="3">
                  <c:v>66.53</c:v>
                </c:pt>
                <c:pt idx="4">
                  <c:v>52.35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09-434A-80AB-3A69D4091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84.75</c:v>
                </c:pt>
                <c:pt idx="1">
                  <c:v>86.06</c:v>
                </c:pt>
                <c:pt idx="2">
                  <c:v>86.96</c:v>
                </c:pt>
                <c:pt idx="3">
                  <c:v>86.8</c:v>
                </c:pt>
                <c:pt idx="4">
                  <c:v>87.51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7-4D53-9544-ED0508665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84.86</c:v>
                </c:pt>
                <c:pt idx="1">
                  <c:v>84.98</c:v>
                </c:pt>
                <c:pt idx="2">
                  <c:v>84.7</c:v>
                </c:pt>
                <c:pt idx="3">
                  <c:v>84.67</c:v>
                </c:pt>
                <c:pt idx="4">
                  <c:v>84.39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7-4D53-9544-ED0508665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69.150000000000006</c:v>
                </c:pt>
                <c:pt idx="1">
                  <c:v>79.260000000000005</c:v>
                </c:pt>
                <c:pt idx="2">
                  <c:v>74.430000000000007</c:v>
                </c:pt>
                <c:pt idx="3">
                  <c:v>78.89</c:v>
                </c:pt>
                <c:pt idx="4">
                  <c:v>70.900000000000006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2E-4606-8DED-FD4212DD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E-4606-8DED-FD4212DD2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9-4F33-BAEB-36C3F562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89-4F33-BAEB-36C3F562B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A7-43F4-8CBB-9EE5623F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A7-43F4-8CBB-9EE5623F8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6A-4627-9FFD-68F11107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A-4627-9FFD-68F11107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A-48F8-BA3F-9A84C257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2A-48F8-BA3F-9A84C2571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1276.67</c:v>
                </c:pt>
                <c:pt idx="1">
                  <c:v>1112.5999999999999</c:v>
                </c:pt>
                <c:pt idx="2">
                  <c:v>1000.05</c:v>
                </c:pt>
                <c:pt idx="3">
                  <c:v>825.47</c:v>
                </c:pt>
                <c:pt idx="4">
                  <c:v>801.77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C-4F95-A89E-A99B222E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789.46</c:v>
                </c:pt>
                <c:pt idx="1">
                  <c:v>826.83</c:v>
                </c:pt>
                <c:pt idx="2">
                  <c:v>867.83</c:v>
                </c:pt>
                <c:pt idx="3">
                  <c:v>791.76</c:v>
                </c:pt>
                <c:pt idx="4">
                  <c:v>900.82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C-4F95-A89E-A99B222E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64.63</c:v>
                </c:pt>
                <c:pt idx="1">
                  <c:v>61.22</c:v>
                </c:pt>
                <c:pt idx="2">
                  <c:v>46.72</c:v>
                </c:pt>
                <c:pt idx="3">
                  <c:v>53.06</c:v>
                </c:pt>
                <c:pt idx="4">
                  <c:v>43.36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E0-4E8C-9EC4-F312908E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57.77</c:v>
                </c:pt>
                <c:pt idx="1">
                  <c:v>57.31</c:v>
                </c:pt>
                <c:pt idx="2">
                  <c:v>57.08</c:v>
                </c:pt>
                <c:pt idx="3">
                  <c:v>56.26</c:v>
                </c:pt>
                <c:pt idx="4">
                  <c:v>52.94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E0-4E8C-9EC4-F312908E0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242.25</c:v>
                </c:pt>
                <c:pt idx="1">
                  <c:v>259.27</c:v>
                </c:pt>
                <c:pt idx="2">
                  <c:v>327.99</c:v>
                </c:pt>
                <c:pt idx="3">
                  <c:v>294.31</c:v>
                </c:pt>
                <c:pt idx="4">
                  <c:v>365.18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C5-483F-9AA3-18EBB379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274.35000000000002</c:v>
                </c:pt>
                <c:pt idx="1">
                  <c:v>273.52</c:v>
                </c:pt>
                <c:pt idx="2">
                  <c:v>274.99</c:v>
                </c:pt>
                <c:pt idx="3">
                  <c:v>282.08999999999997</c:v>
                </c:pt>
                <c:pt idx="4">
                  <c:v>303.27999999999997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5-483F-9AA3-18EBB379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【809.19】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【87.30】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【273.68】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zoomScaleNormal="100" workbookViewId="0">
      <selection activeCell="BL66" sqref="BL66:BZ82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熊本県　山江村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農業集落排水</v>
      </c>
      <c r="Q8" s="35"/>
      <c r="R8" s="35"/>
      <c r="S8" s="35"/>
      <c r="T8" s="35"/>
      <c r="U8" s="35"/>
      <c r="V8" s="35"/>
      <c r="W8" s="35" t="str">
        <f>データ!L6</f>
        <v>F2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3276</v>
      </c>
      <c r="AM8" s="37"/>
      <c r="AN8" s="37"/>
      <c r="AO8" s="37"/>
      <c r="AP8" s="37"/>
      <c r="AQ8" s="37"/>
      <c r="AR8" s="37"/>
      <c r="AS8" s="37"/>
      <c r="AT8" s="38">
        <f>データ!T6</f>
        <v>121.19</v>
      </c>
      <c r="AU8" s="38"/>
      <c r="AV8" s="38"/>
      <c r="AW8" s="38"/>
      <c r="AX8" s="38"/>
      <c r="AY8" s="38"/>
      <c r="AZ8" s="38"/>
      <c r="BA8" s="38"/>
      <c r="BB8" s="38">
        <f>データ!U6</f>
        <v>27.03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87.16</v>
      </c>
      <c r="Q10" s="38"/>
      <c r="R10" s="38"/>
      <c r="S10" s="38"/>
      <c r="T10" s="38"/>
      <c r="U10" s="38"/>
      <c r="V10" s="38"/>
      <c r="W10" s="38">
        <f>データ!Q6</f>
        <v>90</v>
      </c>
      <c r="X10" s="38"/>
      <c r="Y10" s="38"/>
      <c r="Z10" s="38"/>
      <c r="AA10" s="38"/>
      <c r="AB10" s="38"/>
      <c r="AC10" s="38"/>
      <c r="AD10" s="37">
        <f>データ!R6</f>
        <v>3210</v>
      </c>
      <c r="AE10" s="37"/>
      <c r="AF10" s="37"/>
      <c r="AG10" s="37"/>
      <c r="AH10" s="37"/>
      <c r="AI10" s="37"/>
      <c r="AJ10" s="37"/>
      <c r="AK10" s="2"/>
      <c r="AL10" s="37">
        <f>データ!V6</f>
        <v>2843</v>
      </c>
      <c r="AM10" s="37"/>
      <c r="AN10" s="37"/>
      <c r="AO10" s="37"/>
      <c r="AP10" s="37"/>
      <c r="AQ10" s="37"/>
      <c r="AR10" s="37"/>
      <c r="AS10" s="37"/>
      <c r="AT10" s="38">
        <f>データ!W6</f>
        <v>10.58</v>
      </c>
      <c r="AU10" s="38"/>
      <c r="AV10" s="38"/>
      <c r="AW10" s="38"/>
      <c r="AX10" s="38"/>
      <c r="AY10" s="38"/>
      <c r="AZ10" s="38"/>
      <c r="BA10" s="38"/>
      <c r="BB10" s="38">
        <f>データ!X6</f>
        <v>268.70999999999998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119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120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118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【809.19】</v>
      </c>
      <c r="I86" s="12" t="str">
        <f>データ!CA6</f>
        <v>【57.02】</v>
      </c>
      <c r="J86" s="12" t="str">
        <f>データ!CL6</f>
        <v>【273.68】</v>
      </c>
      <c r="K86" s="12" t="str">
        <f>データ!CW6</f>
        <v>【52.55】</v>
      </c>
      <c r="L86" s="12" t="str">
        <f>データ!DH6</f>
        <v>【87.30】</v>
      </c>
      <c r="M86" s="12" t="s">
        <v>44</v>
      </c>
      <c r="N86" s="12" t="s">
        <v>44</v>
      </c>
      <c r="O86" s="12" t="str">
        <f>データ!EO6</f>
        <v>【0.02】</v>
      </c>
    </row>
  </sheetData>
  <sheetProtection algorithmName="SHA-512" hashValue="d4cQrLUg6Jn5IADAvFV9i97EuMFphmln5ADSJYuPxSbRb3ycNu4o92Y0pfJ+LQkjNsRiTfyDQ50Oey1++RLkmw==" saltValue="8TkGClZzE2/MmCrioYq+H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46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47</v>
      </c>
      <c r="B3" s="15" t="s">
        <v>48</v>
      </c>
      <c r="C3" s="15" t="s">
        <v>49</v>
      </c>
      <c r="D3" s="15" t="s">
        <v>50</v>
      </c>
      <c r="E3" s="15" t="s">
        <v>51</v>
      </c>
      <c r="F3" s="15" t="s">
        <v>52</v>
      </c>
      <c r="G3" s="15" t="s">
        <v>53</v>
      </c>
      <c r="H3" s="73" t="s">
        <v>54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55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56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57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58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59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60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61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62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63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64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65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66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67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68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69</v>
      </c>
      <c r="B5" s="17"/>
      <c r="C5" s="17"/>
      <c r="D5" s="17"/>
      <c r="E5" s="17"/>
      <c r="F5" s="17"/>
      <c r="G5" s="17"/>
      <c r="H5" s="18" t="s">
        <v>70</v>
      </c>
      <c r="I5" s="18" t="s">
        <v>71</v>
      </c>
      <c r="J5" s="18" t="s">
        <v>72</v>
      </c>
      <c r="K5" s="18" t="s">
        <v>73</v>
      </c>
      <c r="L5" s="18" t="s">
        <v>74</v>
      </c>
      <c r="M5" s="18" t="s">
        <v>5</v>
      </c>
      <c r="N5" s="18" t="s">
        <v>75</v>
      </c>
      <c r="O5" s="18" t="s">
        <v>76</v>
      </c>
      <c r="P5" s="18" t="s">
        <v>77</v>
      </c>
      <c r="Q5" s="18" t="s">
        <v>78</v>
      </c>
      <c r="R5" s="18" t="s">
        <v>79</v>
      </c>
      <c r="S5" s="18" t="s">
        <v>80</v>
      </c>
      <c r="T5" s="18" t="s">
        <v>81</v>
      </c>
      <c r="U5" s="18" t="s">
        <v>82</v>
      </c>
      <c r="V5" s="18" t="s">
        <v>83</v>
      </c>
      <c r="W5" s="18" t="s">
        <v>84</v>
      </c>
      <c r="X5" s="18" t="s">
        <v>85</v>
      </c>
      <c r="Y5" s="18" t="s">
        <v>86</v>
      </c>
      <c r="Z5" s="18" t="s">
        <v>87</v>
      </c>
      <c r="AA5" s="18" t="s">
        <v>88</v>
      </c>
      <c r="AB5" s="18" t="s">
        <v>89</v>
      </c>
      <c r="AC5" s="18" t="s">
        <v>90</v>
      </c>
      <c r="AD5" s="18" t="s">
        <v>91</v>
      </c>
      <c r="AE5" s="18" t="s">
        <v>92</v>
      </c>
      <c r="AF5" s="18" t="s">
        <v>93</v>
      </c>
      <c r="AG5" s="18" t="s">
        <v>94</v>
      </c>
      <c r="AH5" s="18" t="s">
        <v>95</v>
      </c>
      <c r="AI5" s="18" t="s">
        <v>31</v>
      </c>
      <c r="AJ5" s="18" t="s">
        <v>86</v>
      </c>
      <c r="AK5" s="18" t="s">
        <v>87</v>
      </c>
      <c r="AL5" s="18" t="s">
        <v>88</v>
      </c>
      <c r="AM5" s="18" t="s">
        <v>89</v>
      </c>
      <c r="AN5" s="18" t="s">
        <v>90</v>
      </c>
      <c r="AO5" s="18" t="s">
        <v>91</v>
      </c>
      <c r="AP5" s="18" t="s">
        <v>92</v>
      </c>
      <c r="AQ5" s="18" t="s">
        <v>93</v>
      </c>
      <c r="AR5" s="18" t="s">
        <v>94</v>
      </c>
      <c r="AS5" s="18" t="s">
        <v>95</v>
      </c>
      <c r="AT5" s="18" t="s">
        <v>96</v>
      </c>
      <c r="AU5" s="18" t="s">
        <v>86</v>
      </c>
      <c r="AV5" s="18" t="s">
        <v>87</v>
      </c>
      <c r="AW5" s="18" t="s">
        <v>88</v>
      </c>
      <c r="AX5" s="18" t="s">
        <v>89</v>
      </c>
      <c r="AY5" s="18" t="s">
        <v>90</v>
      </c>
      <c r="AZ5" s="18" t="s">
        <v>91</v>
      </c>
      <c r="BA5" s="18" t="s">
        <v>92</v>
      </c>
      <c r="BB5" s="18" t="s">
        <v>93</v>
      </c>
      <c r="BC5" s="18" t="s">
        <v>94</v>
      </c>
      <c r="BD5" s="18" t="s">
        <v>95</v>
      </c>
      <c r="BE5" s="18" t="s">
        <v>96</v>
      </c>
      <c r="BF5" s="18" t="s">
        <v>86</v>
      </c>
      <c r="BG5" s="18" t="s">
        <v>87</v>
      </c>
      <c r="BH5" s="18" t="s">
        <v>88</v>
      </c>
      <c r="BI5" s="18" t="s">
        <v>89</v>
      </c>
      <c r="BJ5" s="18" t="s">
        <v>90</v>
      </c>
      <c r="BK5" s="18" t="s">
        <v>91</v>
      </c>
      <c r="BL5" s="18" t="s">
        <v>92</v>
      </c>
      <c r="BM5" s="18" t="s">
        <v>93</v>
      </c>
      <c r="BN5" s="18" t="s">
        <v>94</v>
      </c>
      <c r="BO5" s="18" t="s">
        <v>95</v>
      </c>
      <c r="BP5" s="18" t="s">
        <v>96</v>
      </c>
      <c r="BQ5" s="18" t="s">
        <v>86</v>
      </c>
      <c r="BR5" s="18" t="s">
        <v>87</v>
      </c>
      <c r="BS5" s="18" t="s">
        <v>88</v>
      </c>
      <c r="BT5" s="18" t="s">
        <v>89</v>
      </c>
      <c r="BU5" s="18" t="s">
        <v>90</v>
      </c>
      <c r="BV5" s="18" t="s">
        <v>91</v>
      </c>
      <c r="BW5" s="18" t="s">
        <v>92</v>
      </c>
      <c r="BX5" s="18" t="s">
        <v>93</v>
      </c>
      <c r="BY5" s="18" t="s">
        <v>94</v>
      </c>
      <c r="BZ5" s="18" t="s">
        <v>95</v>
      </c>
      <c r="CA5" s="18" t="s">
        <v>96</v>
      </c>
      <c r="CB5" s="18" t="s">
        <v>86</v>
      </c>
      <c r="CC5" s="18" t="s">
        <v>87</v>
      </c>
      <c r="CD5" s="18" t="s">
        <v>88</v>
      </c>
      <c r="CE5" s="18" t="s">
        <v>89</v>
      </c>
      <c r="CF5" s="18" t="s">
        <v>90</v>
      </c>
      <c r="CG5" s="18" t="s">
        <v>91</v>
      </c>
      <c r="CH5" s="18" t="s">
        <v>92</v>
      </c>
      <c r="CI5" s="18" t="s">
        <v>93</v>
      </c>
      <c r="CJ5" s="18" t="s">
        <v>94</v>
      </c>
      <c r="CK5" s="18" t="s">
        <v>95</v>
      </c>
      <c r="CL5" s="18" t="s">
        <v>96</v>
      </c>
      <c r="CM5" s="18" t="s">
        <v>86</v>
      </c>
      <c r="CN5" s="18" t="s">
        <v>87</v>
      </c>
      <c r="CO5" s="18" t="s">
        <v>88</v>
      </c>
      <c r="CP5" s="18" t="s">
        <v>89</v>
      </c>
      <c r="CQ5" s="18" t="s">
        <v>90</v>
      </c>
      <c r="CR5" s="18" t="s">
        <v>91</v>
      </c>
      <c r="CS5" s="18" t="s">
        <v>92</v>
      </c>
      <c r="CT5" s="18" t="s">
        <v>93</v>
      </c>
      <c r="CU5" s="18" t="s">
        <v>94</v>
      </c>
      <c r="CV5" s="18" t="s">
        <v>95</v>
      </c>
      <c r="CW5" s="18" t="s">
        <v>96</v>
      </c>
      <c r="CX5" s="18" t="s">
        <v>86</v>
      </c>
      <c r="CY5" s="18" t="s">
        <v>87</v>
      </c>
      <c r="CZ5" s="18" t="s">
        <v>88</v>
      </c>
      <c r="DA5" s="18" t="s">
        <v>89</v>
      </c>
      <c r="DB5" s="18" t="s">
        <v>90</v>
      </c>
      <c r="DC5" s="18" t="s">
        <v>91</v>
      </c>
      <c r="DD5" s="18" t="s">
        <v>92</v>
      </c>
      <c r="DE5" s="18" t="s">
        <v>93</v>
      </c>
      <c r="DF5" s="18" t="s">
        <v>94</v>
      </c>
      <c r="DG5" s="18" t="s">
        <v>95</v>
      </c>
      <c r="DH5" s="18" t="s">
        <v>96</v>
      </c>
      <c r="DI5" s="18" t="s">
        <v>86</v>
      </c>
      <c r="DJ5" s="18" t="s">
        <v>87</v>
      </c>
      <c r="DK5" s="18" t="s">
        <v>88</v>
      </c>
      <c r="DL5" s="18" t="s">
        <v>89</v>
      </c>
      <c r="DM5" s="18" t="s">
        <v>90</v>
      </c>
      <c r="DN5" s="18" t="s">
        <v>91</v>
      </c>
      <c r="DO5" s="18" t="s">
        <v>92</v>
      </c>
      <c r="DP5" s="18" t="s">
        <v>93</v>
      </c>
      <c r="DQ5" s="18" t="s">
        <v>94</v>
      </c>
      <c r="DR5" s="18" t="s">
        <v>95</v>
      </c>
      <c r="DS5" s="18" t="s">
        <v>96</v>
      </c>
      <c r="DT5" s="18" t="s">
        <v>86</v>
      </c>
      <c r="DU5" s="18" t="s">
        <v>87</v>
      </c>
      <c r="DV5" s="18" t="s">
        <v>88</v>
      </c>
      <c r="DW5" s="18" t="s">
        <v>89</v>
      </c>
      <c r="DX5" s="18" t="s">
        <v>90</v>
      </c>
      <c r="DY5" s="18" t="s">
        <v>91</v>
      </c>
      <c r="DZ5" s="18" t="s">
        <v>92</v>
      </c>
      <c r="EA5" s="18" t="s">
        <v>93</v>
      </c>
      <c r="EB5" s="18" t="s">
        <v>94</v>
      </c>
      <c r="EC5" s="18" t="s">
        <v>95</v>
      </c>
      <c r="ED5" s="18" t="s">
        <v>96</v>
      </c>
      <c r="EE5" s="18" t="s">
        <v>86</v>
      </c>
      <c r="EF5" s="18" t="s">
        <v>87</v>
      </c>
      <c r="EG5" s="18" t="s">
        <v>88</v>
      </c>
      <c r="EH5" s="18" t="s">
        <v>89</v>
      </c>
      <c r="EI5" s="18" t="s">
        <v>90</v>
      </c>
      <c r="EJ5" s="18" t="s">
        <v>91</v>
      </c>
      <c r="EK5" s="18" t="s">
        <v>92</v>
      </c>
      <c r="EL5" s="18" t="s">
        <v>93</v>
      </c>
      <c r="EM5" s="18" t="s">
        <v>94</v>
      </c>
      <c r="EN5" s="18" t="s">
        <v>95</v>
      </c>
      <c r="EO5" s="18" t="s">
        <v>96</v>
      </c>
    </row>
    <row r="6" spans="1:145" s="22" customFormat="1" x14ac:dyDescent="0.15">
      <c r="A6" s="14" t="s">
        <v>97</v>
      </c>
      <c r="B6" s="19">
        <f>B7</f>
        <v>2022</v>
      </c>
      <c r="C6" s="19">
        <f t="shared" ref="C6:X6" si="3">C7</f>
        <v>435121</v>
      </c>
      <c r="D6" s="19">
        <f t="shared" si="3"/>
        <v>47</v>
      </c>
      <c r="E6" s="19">
        <f t="shared" si="3"/>
        <v>17</v>
      </c>
      <c r="F6" s="19">
        <f t="shared" si="3"/>
        <v>5</v>
      </c>
      <c r="G6" s="19">
        <f t="shared" si="3"/>
        <v>0</v>
      </c>
      <c r="H6" s="19" t="str">
        <f t="shared" si="3"/>
        <v>熊本県　山江村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農業集落排水</v>
      </c>
      <c r="L6" s="19" t="str">
        <f t="shared" si="3"/>
        <v>F2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87.16</v>
      </c>
      <c r="Q6" s="20">
        <f t="shared" si="3"/>
        <v>90</v>
      </c>
      <c r="R6" s="20">
        <f t="shared" si="3"/>
        <v>3210</v>
      </c>
      <c r="S6" s="20">
        <f t="shared" si="3"/>
        <v>3276</v>
      </c>
      <c r="T6" s="20">
        <f t="shared" si="3"/>
        <v>121.19</v>
      </c>
      <c r="U6" s="20">
        <f t="shared" si="3"/>
        <v>27.03</v>
      </c>
      <c r="V6" s="20">
        <f t="shared" si="3"/>
        <v>2843</v>
      </c>
      <c r="W6" s="20">
        <f t="shared" si="3"/>
        <v>10.58</v>
      </c>
      <c r="X6" s="20">
        <f t="shared" si="3"/>
        <v>268.70999999999998</v>
      </c>
      <c r="Y6" s="21">
        <f>IF(Y7="",NA(),Y7)</f>
        <v>69.150000000000006</v>
      </c>
      <c r="Z6" s="21">
        <f t="shared" ref="Z6:AH6" si="4">IF(Z7="",NA(),Z7)</f>
        <v>79.260000000000005</v>
      </c>
      <c r="AA6" s="21">
        <f t="shared" si="4"/>
        <v>74.430000000000007</v>
      </c>
      <c r="AB6" s="21">
        <f t="shared" si="4"/>
        <v>78.89</v>
      </c>
      <c r="AC6" s="21">
        <f t="shared" si="4"/>
        <v>70.900000000000006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1276.67</v>
      </c>
      <c r="BG6" s="21">
        <f t="shared" ref="BG6:BO6" si="7">IF(BG7="",NA(),BG7)</f>
        <v>1112.5999999999999</v>
      </c>
      <c r="BH6" s="21">
        <f t="shared" si="7"/>
        <v>1000.05</v>
      </c>
      <c r="BI6" s="21">
        <f t="shared" si="7"/>
        <v>825.47</v>
      </c>
      <c r="BJ6" s="21">
        <f t="shared" si="7"/>
        <v>801.77</v>
      </c>
      <c r="BK6" s="21">
        <f t="shared" si="7"/>
        <v>789.46</v>
      </c>
      <c r="BL6" s="21">
        <f t="shared" si="7"/>
        <v>826.83</v>
      </c>
      <c r="BM6" s="21">
        <f t="shared" si="7"/>
        <v>867.83</v>
      </c>
      <c r="BN6" s="21">
        <f t="shared" si="7"/>
        <v>791.76</v>
      </c>
      <c r="BO6" s="21">
        <f t="shared" si="7"/>
        <v>900.82</v>
      </c>
      <c r="BP6" s="20" t="str">
        <f>IF(BP7="","",IF(BP7="-","【-】","【"&amp;SUBSTITUTE(TEXT(BP7,"#,##0.00"),"-","△")&amp;"】"))</f>
        <v>【809.19】</v>
      </c>
      <c r="BQ6" s="21">
        <f>IF(BQ7="",NA(),BQ7)</f>
        <v>64.63</v>
      </c>
      <c r="BR6" s="21">
        <f t="shared" ref="BR6:BZ6" si="8">IF(BR7="",NA(),BR7)</f>
        <v>61.22</v>
      </c>
      <c r="BS6" s="21">
        <f t="shared" si="8"/>
        <v>46.72</v>
      </c>
      <c r="BT6" s="21">
        <f t="shared" si="8"/>
        <v>53.06</v>
      </c>
      <c r="BU6" s="21">
        <f t="shared" si="8"/>
        <v>43.36</v>
      </c>
      <c r="BV6" s="21">
        <f t="shared" si="8"/>
        <v>57.77</v>
      </c>
      <c r="BW6" s="21">
        <f t="shared" si="8"/>
        <v>57.31</v>
      </c>
      <c r="BX6" s="21">
        <f t="shared" si="8"/>
        <v>57.08</v>
      </c>
      <c r="BY6" s="21">
        <f t="shared" si="8"/>
        <v>56.26</v>
      </c>
      <c r="BZ6" s="21">
        <f t="shared" si="8"/>
        <v>52.94</v>
      </c>
      <c r="CA6" s="20" t="str">
        <f>IF(CA7="","",IF(CA7="-","【-】","【"&amp;SUBSTITUTE(TEXT(CA7,"#,##0.00"),"-","△")&amp;"】"))</f>
        <v>【57.02】</v>
      </c>
      <c r="CB6" s="21">
        <f>IF(CB7="",NA(),CB7)</f>
        <v>242.25</v>
      </c>
      <c r="CC6" s="21">
        <f t="shared" ref="CC6:CK6" si="9">IF(CC7="",NA(),CC7)</f>
        <v>259.27</v>
      </c>
      <c r="CD6" s="21">
        <f t="shared" si="9"/>
        <v>327.99</v>
      </c>
      <c r="CE6" s="21">
        <f t="shared" si="9"/>
        <v>294.31</v>
      </c>
      <c r="CF6" s="21">
        <f t="shared" si="9"/>
        <v>365.18</v>
      </c>
      <c r="CG6" s="21">
        <f t="shared" si="9"/>
        <v>274.35000000000002</v>
      </c>
      <c r="CH6" s="21">
        <f t="shared" si="9"/>
        <v>273.52</v>
      </c>
      <c r="CI6" s="21">
        <f t="shared" si="9"/>
        <v>274.99</v>
      </c>
      <c r="CJ6" s="21">
        <f t="shared" si="9"/>
        <v>282.08999999999997</v>
      </c>
      <c r="CK6" s="21">
        <f t="shared" si="9"/>
        <v>303.27999999999997</v>
      </c>
      <c r="CL6" s="20" t="str">
        <f>IF(CL7="","",IF(CL7="-","【-】","【"&amp;SUBSTITUTE(TEXT(CL7,"#,##0.00"),"-","△")&amp;"】"))</f>
        <v>【273.68】</v>
      </c>
      <c r="CM6" s="21">
        <f>IF(CM7="",NA(),CM7)</f>
        <v>57.85</v>
      </c>
      <c r="CN6" s="21">
        <f t="shared" ref="CN6:CV6" si="10">IF(CN7="",NA(),CN7)</f>
        <v>56.97</v>
      </c>
      <c r="CO6" s="21">
        <f t="shared" si="10"/>
        <v>58.97</v>
      </c>
      <c r="CP6" s="21">
        <f t="shared" si="10"/>
        <v>58.41</v>
      </c>
      <c r="CQ6" s="21">
        <f t="shared" si="10"/>
        <v>57.61</v>
      </c>
      <c r="CR6" s="21">
        <f t="shared" si="10"/>
        <v>50.68</v>
      </c>
      <c r="CS6" s="21">
        <f t="shared" si="10"/>
        <v>50.14</v>
      </c>
      <c r="CT6" s="21">
        <f t="shared" si="10"/>
        <v>54.83</v>
      </c>
      <c r="CU6" s="21">
        <f t="shared" si="10"/>
        <v>66.53</v>
      </c>
      <c r="CV6" s="21">
        <f t="shared" si="10"/>
        <v>52.35</v>
      </c>
      <c r="CW6" s="20" t="str">
        <f>IF(CW7="","",IF(CW7="-","【-】","【"&amp;SUBSTITUTE(TEXT(CW7,"#,##0.00"),"-","△")&amp;"】"))</f>
        <v>【52.55】</v>
      </c>
      <c r="CX6" s="21">
        <f>IF(CX7="",NA(),CX7)</f>
        <v>84.75</v>
      </c>
      <c r="CY6" s="21">
        <f t="shared" ref="CY6:DG6" si="11">IF(CY7="",NA(),CY7)</f>
        <v>86.06</v>
      </c>
      <c r="CZ6" s="21">
        <f t="shared" si="11"/>
        <v>86.96</v>
      </c>
      <c r="DA6" s="21">
        <f t="shared" si="11"/>
        <v>86.8</v>
      </c>
      <c r="DB6" s="21">
        <f t="shared" si="11"/>
        <v>87.51</v>
      </c>
      <c r="DC6" s="21">
        <f t="shared" si="11"/>
        <v>84.86</v>
      </c>
      <c r="DD6" s="21">
        <f t="shared" si="11"/>
        <v>84.98</v>
      </c>
      <c r="DE6" s="21">
        <f t="shared" si="11"/>
        <v>84.7</v>
      </c>
      <c r="DF6" s="21">
        <f t="shared" si="11"/>
        <v>84.67</v>
      </c>
      <c r="DG6" s="21">
        <f t="shared" si="11"/>
        <v>84.39</v>
      </c>
      <c r="DH6" s="20" t="str">
        <f>IF(DH7="","",IF(DH7="-","【-】","【"&amp;SUBSTITUTE(TEXT(DH7,"#,##0.00"),"-","△")&amp;"】"))</f>
        <v>【87.30】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1">
        <f t="shared" si="14"/>
        <v>0.19</v>
      </c>
      <c r="EI6" s="20">
        <f t="shared" si="14"/>
        <v>0</v>
      </c>
      <c r="EJ6" s="21">
        <f t="shared" si="14"/>
        <v>0.01</v>
      </c>
      <c r="EK6" s="21">
        <f t="shared" si="14"/>
        <v>0.02</v>
      </c>
      <c r="EL6" s="21">
        <f t="shared" si="14"/>
        <v>0.25</v>
      </c>
      <c r="EM6" s="21">
        <f t="shared" si="14"/>
        <v>0.05</v>
      </c>
      <c r="EN6" s="21">
        <f t="shared" si="14"/>
        <v>0.03</v>
      </c>
      <c r="EO6" s="20" t="str">
        <f>IF(EO7="","",IF(EO7="-","【-】","【"&amp;SUBSTITUTE(TEXT(EO7,"#,##0.00"),"-","△")&amp;"】"))</f>
        <v>【0.02】</v>
      </c>
    </row>
    <row r="7" spans="1:145" s="22" customFormat="1" x14ac:dyDescent="0.15">
      <c r="A7" s="14"/>
      <c r="B7" s="23">
        <v>2022</v>
      </c>
      <c r="C7" s="23">
        <v>435121</v>
      </c>
      <c r="D7" s="23">
        <v>47</v>
      </c>
      <c r="E7" s="23">
        <v>17</v>
      </c>
      <c r="F7" s="23">
        <v>5</v>
      </c>
      <c r="G7" s="23">
        <v>0</v>
      </c>
      <c r="H7" s="23" t="s">
        <v>98</v>
      </c>
      <c r="I7" s="23" t="s">
        <v>99</v>
      </c>
      <c r="J7" s="23" t="s">
        <v>100</v>
      </c>
      <c r="K7" s="23" t="s">
        <v>101</v>
      </c>
      <c r="L7" s="23" t="s">
        <v>102</v>
      </c>
      <c r="M7" s="23" t="s">
        <v>103</v>
      </c>
      <c r="N7" s="24" t="s">
        <v>104</v>
      </c>
      <c r="O7" s="24" t="s">
        <v>105</v>
      </c>
      <c r="P7" s="24">
        <v>87.16</v>
      </c>
      <c r="Q7" s="24">
        <v>90</v>
      </c>
      <c r="R7" s="24">
        <v>3210</v>
      </c>
      <c r="S7" s="24">
        <v>3276</v>
      </c>
      <c r="T7" s="24">
        <v>121.19</v>
      </c>
      <c r="U7" s="24">
        <v>27.03</v>
      </c>
      <c r="V7" s="24">
        <v>2843</v>
      </c>
      <c r="W7" s="24">
        <v>10.58</v>
      </c>
      <c r="X7" s="24">
        <v>268.70999999999998</v>
      </c>
      <c r="Y7" s="24">
        <v>69.150000000000006</v>
      </c>
      <c r="Z7" s="24">
        <v>79.260000000000005</v>
      </c>
      <c r="AA7" s="24">
        <v>74.430000000000007</v>
      </c>
      <c r="AB7" s="24">
        <v>78.89</v>
      </c>
      <c r="AC7" s="24">
        <v>70.900000000000006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1276.67</v>
      </c>
      <c r="BG7" s="24">
        <v>1112.5999999999999</v>
      </c>
      <c r="BH7" s="24">
        <v>1000.05</v>
      </c>
      <c r="BI7" s="24">
        <v>825.47</v>
      </c>
      <c r="BJ7" s="24">
        <v>801.77</v>
      </c>
      <c r="BK7" s="24">
        <v>789.46</v>
      </c>
      <c r="BL7" s="24">
        <v>826.83</v>
      </c>
      <c r="BM7" s="24">
        <v>867.83</v>
      </c>
      <c r="BN7" s="24">
        <v>791.76</v>
      </c>
      <c r="BO7" s="24">
        <v>900.82</v>
      </c>
      <c r="BP7" s="24">
        <v>809.19</v>
      </c>
      <c r="BQ7" s="24">
        <v>64.63</v>
      </c>
      <c r="BR7" s="24">
        <v>61.22</v>
      </c>
      <c r="BS7" s="24">
        <v>46.72</v>
      </c>
      <c r="BT7" s="24">
        <v>53.06</v>
      </c>
      <c r="BU7" s="24">
        <v>43.36</v>
      </c>
      <c r="BV7" s="24">
        <v>57.77</v>
      </c>
      <c r="BW7" s="24">
        <v>57.31</v>
      </c>
      <c r="BX7" s="24">
        <v>57.08</v>
      </c>
      <c r="BY7" s="24">
        <v>56.26</v>
      </c>
      <c r="BZ7" s="24">
        <v>52.94</v>
      </c>
      <c r="CA7" s="24">
        <v>57.02</v>
      </c>
      <c r="CB7" s="24">
        <v>242.25</v>
      </c>
      <c r="CC7" s="24">
        <v>259.27</v>
      </c>
      <c r="CD7" s="24">
        <v>327.99</v>
      </c>
      <c r="CE7" s="24">
        <v>294.31</v>
      </c>
      <c r="CF7" s="24">
        <v>365.18</v>
      </c>
      <c r="CG7" s="24">
        <v>274.35000000000002</v>
      </c>
      <c r="CH7" s="24">
        <v>273.52</v>
      </c>
      <c r="CI7" s="24">
        <v>274.99</v>
      </c>
      <c r="CJ7" s="24">
        <v>282.08999999999997</v>
      </c>
      <c r="CK7" s="24">
        <v>303.27999999999997</v>
      </c>
      <c r="CL7" s="24">
        <v>273.68</v>
      </c>
      <c r="CM7" s="24">
        <v>57.85</v>
      </c>
      <c r="CN7" s="24">
        <v>56.97</v>
      </c>
      <c r="CO7" s="24">
        <v>58.97</v>
      </c>
      <c r="CP7" s="24">
        <v>58.41</v>
      </c>
      <c r="CQ7" s="24">
        <v>57.61</v>
      </c>
      <c r="CR7" s="24">
        <v>50.68</v>
      </c>
      <c r="CS7" s="24">
        <v>50.14</v>
      </c>
      <c r="CT7" s="24">
        <v>54.83</v>
      </c>
      <c r="CU7" s="24">
        <v>66.53</v>
      </c>
      <c r="CV7" s="24">
        <v>52.35</v>
      </c>
      <c r="CW7" s="24">
        <v>52.55</v>
      </c>
      <c r="CX7" s="24">
        <v>84.75</v>
      </c>
      <c r="CY7" s="24">
        <v>86.06</v>
      </c>
      <c r="CZ7" s="24">
        <v>86.96</v>
      </c>
      <c r="DA7" s="24">
        <v>86.8</v>
      </c>
      <c r="DB7" s="24">
        <v>87.51</v>
      </c>
      <c r="DC7" s="24">
        <v>84.86</v>
      </c>
      <c r="DD7" s="24">
        <v>84.98</v>
      </c>
      <c r="DE7" s="24">
        <v>84.7</v>
      </c>
      <c r="DF7" s="24">
        <v>84.67</v>
      </c>
      <c r="DG7" s="24">
        <v>84.39</v>
      </c>
      <c r="DH7" s="24">
        <v>87.3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>
        <v>0</v>
      </c>
      <c r="EF7" s="24">
        <v>0</v>
      </c>
      <c r="EG7" s="24">
        <v>0</v>
      </c>
      <c r="EH7" s="24">
        <v>0.19</v>
      </c>
      <c r="EI7" s="24">
        <v>0</v>
      </c>
      <c r="EJ7" s="24">
        <v>0.01</v>
      </c>
      <c r="EK7" s="24">
        <v>0.02</v>
      </c>
      <c r="EL7" s="24">
        <v>0.25</v>
      </c>
      <c r="EM7" s="24">
        <v>0.05</v>
      </c>
      <c r="EN7" s="24">
        <v>0.03</v>
      </c>
      <c r="EO7" s="24">
        <v>0.02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106</v>
      </c>
      <c r="C9" s="26" t="s">
        <v>107</v>
      </c>
      <c r="D9" s="26" t="s">
        <v>108</v>
      </c>
      <c r="E9" s="26" t="s">
        <v>109</v>
      </c>
      <c r="F9" s="26" t="s">
        <v>110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48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112</v>
      </c>
    </row>
    <row r="13" spans="1:145" x14ac:dyDescent="0.15">
      <c r="B13" t="s">
        <v>113</v>
      </c>
      <c r="C13" t="s">
        <v>114</v>
      </c>
      <c r="D13" t="s">
        <v>115</v>
      </c>
      <c r="E13" t="s">
        <v>116</v>
      </c>
      <c r="F13" t="s">
        <v>115</v>
      </c>
      <c r="G13" t="s">
        <v>117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原先健一</cp:lastModifiedBy>
  <dcterms:created xsi:type="dcterms:W3CDTF">2023-12-12T02:56:27Z</dcterms:created>
  <dcterms:modified xsi:type="dcterms:W3CDTF">2024-01-19T01:12:27Z</dcterms:modified>
  <cp:category/>
</cp:coreProperties>
</file>