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rofile\redirect\h-ogata\Desktop\20240131〆_公営企業に係る経営比較分析表について\36 錦町\下水道\"/>
    </mc:Choice>
  </mc:AlternateContent>
  <xr:revisionPtr revIDLastSave="0" documentId="13_ncr:1_{EBFEC949-F71E-4918-9A1F-2473B889A8BE}" xr6:coauthVersionLast="47" xr6:coauthVersionMax="47" xr10:uidLastSave="{00000000-0000-0000-0000-000000000000}"/>
  <workbookProtection workbookAlgorithmName="SHA-512" workbookHashValue="ycU/rU+BtigWTLJFhaD7NmNNPCnmhtt1/1n/N6NE5qHSKXfj9u8eF8SfwH7Mehaz27kPcTHZKTINdFDJRAIC+A==" workbookSaltValue="oX6Y5aocXKBdCOHbluxG+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<sst xmlns="http://schemas.openxmlformats.org/spreadsheetml/2006/main" count="246" uniqueCount="119">
  <si>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</si>
  <si>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</si>
  <si>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</si>
  <si>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</si>
  <si>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</si>
  <si>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</si>
  <si>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</si>
  <si>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</si>
  <si>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</si>
  <si>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</si>
  <si>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</si>
  <si>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</si>
  <si>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</si>
  <si>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</si>
  <si>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</si>
  <si>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</si>
  <si>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</si>
  <si>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</si>
  <si>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</si>
  <si>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</si>
  <si>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</si>
  <si>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</si>
  <si>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</si>
  <si>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</si>
  <si>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</si>
  <si>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</si>
  <si>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</si>
  <si>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</si>
  <si>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</si>
  <si>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</si>
  <si>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</si>
  <si>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</si>
  <si>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</si>
  <si>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</si>
  <si>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</si>
  <si>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</si>
  <si>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</si>
  <si>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</si>
  <si>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</si>
  <si>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</si>
  <si>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</si>
  <si>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</si>
  <si>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</si>
  <si>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</si>
  <si>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</si>
  <si>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</si>
  <si>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</si>
  <si>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</si>
  <si>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</si>
  <si>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</si>
  <si>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</si>
  <si>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</si>
  <si>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</si>
  <si>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</si>
  <si>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</si>
  <si>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</si>
  <si>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</si>
  <si>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</si>
  <si>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</si>
  <si>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</si>
  <si>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</si>
  <si>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</si>
  <si>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</si>
  <si>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</si>
  <si>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</si>
  <si>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</si>
  <si>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</si>
  <si>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</si>
  <si>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</si>
  <si>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</si>
  <si>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</si>
  <si>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</si>
  <si>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</si>
  <si>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</si>
  <si>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</si>
  <si>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</si>
  <si>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</si>
  <si>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</si>
  <si>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</si>
  <si>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</si>
  <si>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</si>
  <si>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</si>
  <si>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</si>
  <si>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</si>
  <si>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</si>
  <si>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</si>
  <si>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</si>
  <si>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</si>
  <si>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</si>
  <si>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</si>
  <si>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</si>
  <si>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</si>
  <si>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</si>
  <si>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</si>
  <si>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</si>
  <si>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</si>
  <si>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</si>
  <si>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</si>
  <si>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錦町</t>
  </si>
  <si>
    <t>法非適用</t>
  </si>
  <si>
    <t>下水道事業</t>
  </si>
  <si>
    <t>農業集落排水</t>
  </si>
  <si>
    <t>F3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</si>
  <si>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</si>
  <si>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</si>
  <si>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</si>
  <si>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</si>
  <si>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</si>
  <si>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</si>
  <si>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</si>
  <si>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</si>
  <si>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</si>
  <si>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</si>
  <si>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</si>
  <si>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</si>
  <si>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</si>
  <si>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管路等の施設の状況については、実施主体が隣接の村であり、本町はその維持管理に係る負担金を支出している状況なので、該当数値がありません。</t>
    <phoneticPr fontId="4"/>
  </si>
  <si>
    <t>①収益的収支比率（経常収益に対する経常費用の割合）については、水洗化率が低いことから料金収入が伸びず、起債の元金・利子が多いため低い値となっています。計画的な料金改定を行い改善していきます。
④企業債残高対事業規模比率（営業収益に対する企業債現在高の割合）については、類似団体より低い状況です。要因として、地方債の償還については大部分を一般会計からの繰入金により負担しているためです。
⑤経費回収率（使用料収入で回収すべき経費をどの程度使用料で賄えているか）については、類似団体より高く当値も100％となっています。今後も計画的な料金改定及び更新を行い改善していきます。
⑥汚水処理原価（有収水量1㎥あたりの汚水処理費）については、類似団体より低い状況です。要因として、負担金等汚水処理費が少なかったためです。今後は人口減少により有収水量が減少していくことが考えられますので、上昇していく見込みです。
⑧水洗化率（汚水処理区域内人口のうち実際に水洗便所を設置して汚水処理している人口の割合）については類似団体より低い状況です。要因としては、処理区域内の未接続者の接続が伸び悩んでいるためです。今後も新規の接続予定は少なく、横ばいとなる見込みです。</t>
    <rPh sb="164" eb="167">
      <t>ダイブブン</t>
    </rPh>
    <rPh sb="241" eb="242">
      <t>タカ</t>
    </rPh>
    <rPh sb="243" eb="244">
      <t>トウ</t>
    </rPh>
    <rPh sb="244" eb="245">
      <t>ネ</t>
    </rPh>
    <rPh sb="258" eb="260">
      <t>コンゴ</t>
    </rPh>
    <rPh sb="269" eb="270">
      <t>オヨ</t>
    </rPh>
    <rPh sb="271" eb="273">
      <t>コウシン</t>
    </rPh>
    <rPh sb="322" eb="323">
      <t>ヒク</t>
    </rPh>
    <rPh sb="329" eb="331">
      <t>ヨウイン</t>
    </rPh>
    <phoneticPr fontId="4"/>
  </si>
  <si>
    <t>平成29年度に策定しました経営戦略に記載しておりますとおり、農業集落排水事業については、一般会計からの繰入に依存している状況です（令和4年度は約54.9％）。処理区域内人口、水洗化人口とも減少していく見込みで、今後の事業継続もさらに厳しい状況となりますが、計画的な料金改定により収入を確保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</si>
</sst>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F8-4972-AEE1-F508618A362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0.04</c:v>
                </c:pt>
                <c:pt idx="1">
                  <c:v>0</c:v>
                </c:pt>
                <c:pt idx="2">
                  <c:v>0</c:v>
                </c:pt>
                <c:pt idx="3">
                  <c:v>0</c:v>
                </c:pt>
                <c:pt idx="4">
                  <c:v>0</c:v>
                </c:pt>
              </c:numCache>
            </c:numRef>
          </c:val>
          <c:smooth val="0"/>
          <c:extLst>
            <c:ext xmlns:c16="http://schemas.microsoft.com/office/drawing/2014/chart" uri="{C3380CC4-5D6E-409C-BE32-E72D297353CC}">
              <c16:uniqueId val="{00000001-BAF8-4972-AEE1-F508618A362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F0-4466-A8EF-E5E894DD41E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43.38</c:v>
                </c:pt>
                <c:pt idx="1">
                  <c:v>42.33</c:v>
                </c:pt>
                <c:pt idx="2">
                  <c:v>41.66</c:v>
                </c:pt>
                <c:pt idx="3">
                  <c:v>36.369999999999997</c:v>
                </c:pt>
                <c:pt idx="4">
                  <c:v>32.11</c:v>
                </c:pt>
              </c:numCache>
            </c:numRef>
          </c:val>
          <c:smooth val="0"/>
          <c:extLst>
            <c:ext xmlns:c16="http://schemas.microsoft.com/office/drawing/2014/chart" uri="{C3380CC4-5D6E-409C-BE32-E72D297353CC}">
              <c16:uniqueId val="{00000001-4FF0-4466-A8EF-E5E894DD41E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30.38</c:v>
                </c:pt>
                <c:pt idx="1">
                  <c:v>29.53</c:v>
                </c:pt>
                <c:pt idx="2">
                  <c:v>29.93</c:v>
                </c:pt>
                <c:pt idx="3">
                  <c:v>34.590000000000003</c:v>
                </c:pt>
                <c:pt idx="4">
                  <c:v>32.61</c:v>
                </c:pt>
              </c:numCache>
            </c:numRef>
          </c:val>
          <c:extLst>
            <c:ext xmlns:c16="http://schemas.microsoft.com/office/drawing/2014/chart" uri="{C3380CC4-5D6E-409C-BE32-E72D297353CC}">
              <c16:uniqueId val="{00000000-A44E-4638-A6E7-4A4460696BB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62.02</c:v>
                </c:pt>
                <c:pt idx="1">
                  <c:v>62.5</c:v>
                </c:pt>
                <c:pt idx="2">
                  <c:v>58.77</c:v>
                </c:pt>
                <c:pt idx="3">
                  <c:v>59.58</c:v>
                </c:pt>
                <c:pt idx="4">
                  <c:v>71.680000000000007</c:v>
                </c:pt>
              </c:numCache>
            </c:numRef>
          </c:val>
          <c:smooth val="0"/>
          <c:extLst>
            <c:ext xmlns:c16="http://schemas.microsoft.com/office/drawing/2014/chart" uri="{C3380CC4-5D6E-409C-BE32-E72D297353CC}">
              <c16:uniqueId val="{00000001-A44E-4638-A6E7-4A4460696BB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66.14</c:v>
                </c:pt>
                <c:pt idx="1">
                  <c:v>62.88</c:v>
                </c:pt>
                <c:pt idx="2">
                  <c:v>63.91</c:v>
                </c:pt>
                <c:pt idx="3">
                  <c:v>58.99</c:v>
                </c:pt>
                <c:pt idx="4">
                  <c:v>68.75</c:v>
                </c:pt>
              </c:numCache>
            </c:numRef>
          </c:val>
          <c:extLst>
            <c:ext xmlns:c16="http://schemas.microsoft.com/office/drawing/2014/chart" uri="{C3380CC4-5D6E-409C-BE32-E72D297353CC}">
              <c16:uniqueId val="{00000000-3E78-4638-8355-EE0C610F382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78-4638-8355-EE0C610F382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90-49C5-829C-DB7F6FFB1EB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90-49C5-829C-DB7F6FFB1EB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FC-4D0C-B994-BBCE559A68E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FC-4D0C-B994-BBCE559A68E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B9-460F-AAAA-B17BD849C68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B9-460F-AAAA-B17BD849C68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41-4041-8ABD-62B45A7EF2B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41-4041-8ABD-62B45A7EF2B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4609.5200000000004</c:v>
                </c:pt>
                <c:pt idx="1">
                  <c:v>5272.59</c:v>
                </c:pt>
                <c:pt idx="2">
                  <c:v>5922.38</c:v>
                </c:pt>
                <c:pt idx="3" formatCode="#,##0.00;&quot;△&quot;#,##0.00">
                  <c:v>0</c:v>
                </c:pt>
                <c:pt idx="4">
                  <c:v>252.56</c:v>
                </c:pt>
              </c:numCache>
            </c:numRef>
          </c:val>
          <c:extLst>
            <c:ext xmlns:c16="http://schemas.microsoft.com/office/drawing/2014/chart" uri="{C3380CC4-5D6E-409C-BE32-E72D297353CC}">
              <c16:uniqueId val="{00000000-E99C-4827-97C2-77D4EC091FC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713.28</c:v>
                </c:pt>
                <c:pt idx="1">
                  <c:v>673.08</c:v>
                </c:pt>
                <c:pt idx="2">
                  <c:v>746.98</c:v>
                </c:pt>
                <c:pt idx="3">
                  <c:v>904.55</c:v>
                </c:pt>
                <c:pt idx="4">
                  <c:v>1850.4</c:v>
                </c:pt>
              </c:numCache>
            </c:numRef>
          </c:val>
          <c:smooth val="0"/>
          <c:extLst>
            <c:ext xmlns:c16="http://schemas.microsoft.com/office/drawing/2014/chart" uri="{C3380CC4-5D6E-409C-BE32-E72D297353CC}">
              <c16:uniqueId val="{00000001-E99C-4827-97C2-77D4EC091FC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43.39</c:v>
                </c:pt>
                <c:pt idx="1">
                  <c:v>42.71</c:v>
                </c:pt>
                <c:pt idx="2">
                  <c:v>41.75</c:v>
                </c:pt>
                <c:pt idx="3">
                  <c:v>33.93</c:v>
                </c:pt>
                <c:pt idx="4">
                  <c:v>100</c:v>
                </c:pt>
              </c:numCache>
            </c:numRef>
          </c:val>
          <c:extLst>
            <c:ext xmlns:c16="http://schemas.microsoft.com/office/drawing/2014/chart" uri="{C3380CC4-5D6E-409C-BE32-E72D297353CC}">
              <c16:uniqueId val="{00000000-51BC-4733-A6D0-65C4B0EAA0A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40.75</c:v>
                </c:pt>
                <c:pt idx="1">
                  <c:v>42.44</c:v>
                </c:pt>
                <c:pt idx="2">
                  <c:v>40.49</c:v>
                </c:pt>
                <c:pt idx="3">
                  <c:v>39.69</c:v>
                </c:pt>
                <c:pt idx="4">
                  <c:v>24.74</c:v>
                </c:pt>
              </c:numCache>
            </c:numRef>
          </c:val>
          <c:smooth val="0"/>
          <c:extLst>
            <c:ext xmlns:c16="http://schemas.microsoft.com/office/drawing/2014/chart" uri="{C3380CC4-5D6E-409C-BE32-E72D297353CC}">
              <c16:uniqueId val="{00000001-51BC-4733-A6D0-65C4B0EAA0A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581.36</c:v>
                </c:pt>
                <c:pt idx="1">
                  <c:v>600.07000000000005</c:v>
                </c:pt>
                <c:pt idx="2">
                  <c:v>597.71</c:v>
                </c:pt>
                <c:pt idx="3">
                  <c:v>764.43</c:v>
                </c:pt>
                <c:pt idx="4">
                  <c:v>306.41000000000003</c:v>
                </c:pt>
              </c:numCache>
            </c:numRef>
          </c:val>
          <c:extLst>
            <c:ext xmlns:c16="http://schemas.microsoft.com/office/drawing/2014/chart" uri="{C3380CC4-5D6E-409C-BE32-E72D297353CC}">
              <c16:uniqueId val="{00000000-ED85-4F7B-8680-A911540950F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311.70999999999998</c:v>
                </c:pt>
                <c:pt idx="1">
                  <c:v>284.54000000000002</c:v>
                </c:pt>
                <c:pt idx="2">
                  <c:v>274.54000000000002</c:v>
                </c:pt>
                <c:pt idx="3">
                  <c:v>253.17</c:v>
                </c:pt>
                <c:pt idx="4">
                  <c:v>321.39999999999998</c:v>
                </c:pt>
              </c:numCache>
            </c:numRef>
          </c:val>
          <c:smooth val="0"/>
          <c:extLst>
            <c:ext xmlns:c16="http://schemas.microsoft.com/office/drawing/2014/chart" uri="{C3380CC4-5D6E-409C-BE32-E72D297353CC}">
              <c16:uniqueId val="{00000001-ED85-4F7B-8680-A911540950F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5" zoomScaleNormal="75" workbookViewId="0">
      <selection activeCell="BP87" sqref="BP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錦町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F3</v>
      </c>
      <c r="X8" s="65"/>
      <c r="Y8" s="65"/>
      <c r="Z8" s="65"/>
      <c r="AA8" s="65"/>
      <c r="AB8" s="65"/>
      <c r="AC8" s="65"/>
      <c r="AD8" s="66" t="str">
        <f>データ!$M$6</f>
        <v>非設置</v>
      </c>
      <c r="AE8" s="66"/>
      <c r="AF8" s="66"/>
      <c r="AG8" s="66"/>
      <c r="AH8" s="66"/>
      <c r="AI8" s="66"/>
      <c r="AJ8" s="66"/>
      <c r="AK8" s="3"/>
      <c r="AL8" s="45">
        <f>データ!S6</f>
        <v>10282</v>
      </c>
      <c r="AM8" s="45"/>
      <c r="AN8" s="45"/>
      <c r="AO8" s="45"/>
      <c r="AP8" s="45"/>
      <c r="AQ8" s="45"/>
      <c r="AR8" s="45"/>
      <c r="AS8" s="45"/>
      <c r="AT8" s="46">
        <f>データ!T6</f>
        <v>85.04</v>
      </c>
      <c r="AU8" s="46"/>
      <c r="AV8" s="46"/>
      <c r="AW8" s="46"/>
      <c r="AX8" s="46"/>
      <c r="AY8" s="46"/>
      <c r="AZ8" s="46"/>
      <c r="BA8" s="46"/>
      <c r="BB8" s="46">
        <f>データ!U6</f>
        <v>120.91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1.35</v>
      </c>
      <c r="Q10" s="46"/>
      <c r="R10" s="46"/>
      <c r="S10" s="46"/>
      <c r="T10" s="46"/>
      <c r="U10" s="46"/>
      <c r="V10" s="46"/>
      <c r="W10" s="46">
        <f>データ!Q6</f>
        <v>100</v>
      </c>
      <c r="X10" s="46"/>
      <c r="Y10" s="46"/>
      <c r="Z10" s="46"/>
      <c r="AA10" s="46"/>
      <c r="AB10" s="46"/>
      <c r="AC10" s="46"/>
      <c r="AD10" s="45">
        <f>データ!R6</f>
        <v>4290</v>
      </c>
      <c r="AE10" s="45"/>
      <c r="AF10" s="45"/>
      <c r="AG10" s="45"/>
      <c r="AH10" s="45"/>
      <c r="AI10" s="45"/>
      <c r="AJ10" s="45"/>
      <c r="AK10" s="2"/>
      <c r="AL10" s="45">
        <f>データ!V6</f>
        <v>138</v>
      </c>
      <c r="AM10" s="45"/>
      <c r="AN10" s="45"/>
      <c r="AO10" s="45"/>
      <c r="AP10" s="45"/>
      <c r="AQ10" s="45"/>
      <c r="AR10" s="45"/>
      <c r="AS10" s="45"/>
      <c r="AT10" s="46">
        <f>データ!W6</f>
        <v>0.35</v>
      </c>
      <c r="AU10" s="46"/>
      <c r="AV10" s="46"/>
      <c r="AW10" s="46"/>
      <c r="AX10" s="46"/>
      <c r="AY10" s="46"/>
      <c r="AZ10" s="46"/>
      <c r="BA10" s="46"/>
      <c r="BB10" s="46">
        <f>データ!X6</f>
        <v>394.29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43</v>
      </c>
      <c r="O86" s="12" t="str">
        <f>データ!EO6</f>
        <v>【0.02】</v>
      </c>
    </row>
  </sheetData>
  <sheetProtection algorithmName="SHA-512" hashValue="rOe/Mfm0SX6ZhuztN18iwensY+h0Vnmh0fygJIQyiP/7aN+zr3xbyJfEoxVVmF8TJnyL4OQnLhpo6W8Wb2LScg==" saltValue="CmqJ4BZ3WyX1rbWp+BuE3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435015</v>
      </c>
      <c r="D6" s="19">
        <f t="shared" si="3"/>
        <v>47</v>
      </c>
      <c r="E6" s="19">
        <f t="shared" si="3"/>
        <v>17</v>
      </c>
      <c r="F6" s="19">
        <f t="shared" si="3"/>
        <v>5</v>
      </c>
      <c r="G6" s="19">
        <f t="shared" si="3"/>
        <v>0</v>
      </c>
      <c r="H6" s="19" t="str">
        <f t="shared" si="3"/>
        <v>熊本県　錦町</v>
      </c>
      <c r="I6" s="19" t="str">
        <f t="shared" si="3"/>
        <v>法非適用</v>
      </c>
      <c r="J6" s="19" t="str">
        <f t="shared" si="3"/>
        <v>下水道事業</v>
      </c>
      <c r="K6" s="19" t="str">
        <f t="shared" si="3"/>
        <v>農業集落排水</v>
      </c>
      <c r="L6" s="19" t="str">
        <f t="shared" si="3"/>
        <v>F3</v>
      </c>
      <c r="M6" s="19" t="str">
        <f t="shared" si="3"/>
        <v>非設置</v>
      </c>
      <c r="N6" s="20" t="str">
        <f t="shared" si="3"/>
        <v>-</v>
      </c>
      <c r="O6" s="20" t="str">
        <f t="shared" si="3"/>
        <v>該当数値なし</v>
      </c>
      <c r="P6" s="20">
        <f t="shared" si="3"/>
        <v>1.35</v>
      </c>
      <c r="Q6" s="20">
        <f t="shared" si="3"/>
        <v>100</v>
      </c>
      <c r="R6" s="20">
        <f t="shared" si="3"/>
        <v>4290</v>
      </c>
      <c r="S6" s="20">
        <f t="shared" si="3"/>
        <v>10282</v>
      </c>
      <c r="T6" s="20">
        <f t="shared" si="3"/>
        <v>85.04</v>
      </c>
      <c r="U6" s="20">
        <f t="shared" si="3"/>
        <v>120.91</v>
      </c>
      <c r="V6" s="20">
        <f t="shared" si="3"/>
        <v>138</v>
      </c>
      <c r="W6" s="20">
        <f t="shared" si="3"/>
        <v>0.35</v>
      </c>
      <c r="X6" s="20">
        <f t="shared" si="3"/>
        <v>394.29</v>
      </c>
      <c r="Y6" s="21">
        <f>IF(Y7="",NA(),Y7)</f>
        <v>66.14</v>
      </c>
      <c r="Z6" s="21">
        <f t="shared" ref="Z6:AH6" si="4">IF(Z7="",NA(),Z7)</f>
        <v>62.88</v>
      </c>
      <c r="AA6" s="21">
        <f t="shared" si="4"/>
        <v>63.91</v>
      </c>
      <c r="AB6" s="21">
        <f t="shared" si="4"/>
        <v>58.99</v>
      </c>
      <c r="AC6" s="21">
        <f t="shared" si="4"/>
        <v>68.75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4609.5200000000004</v>
      </c>
      <c r="BG6" s="21">
        <f t="shared" ref="BG6:BO6" si="7">IF(BG7="",NA(),BG7)</f>
        <v>5272.59</v>
      </c>
      <c r="BH6" s="21">
        <f t="shared" si="7"/>
        <v>5922.38</v>
      </c>
      <c r="BI6" s="20">
        <f t="shared" si="7"/>
        <v>0</v>
      </c>
      <c r="BJ6" s="21">
        <f t="shared" si="7"/>
        <v>252.56</v>
      </c>
      <c r="BK6" s="21">
        <f t="shared" si="7"/>
        <v>713.28</v>
      </c>
      <c r="BL6" s="21">
        <f t="shared" si="7"/>
        <v>673.08</v>
      </c>
      <c r="BM6" s="21">
        <f t="shared" si="7"/>
        <v>746.98</v>
      </c>
      <c r="BN6" s="21">
        <f t="shared" si="7"/>
        <v>904.55</v>
      </c>
      <c r="BO6" s="21">
        <f t="shared" si="7"/>
        <v>1850.4</v>
      </c>
      <c r="BP6" s="20" t="str">
        <f>IF(BP7="","",IF(BP7="-","【-】","【"&amp;SUBSTITUTE(TEXT(BP7,"#,##0.00"),"-","△")&amp;"】"))</f>
        <v>【809.19】</v>
      </c>
      <c r="BQ6" s="21">
        <f>IF(BQ7="",NA(),BQ7)</f>
        <v>43.39</v>
      </c>
      <c r="BR6" s="21">
        <f t="shared" ref="BR6:BZ6" si="8">IF(BR7="",NA(),BR7)</f>
        <v>42.71</v>
      </c>
      <c r="BS6" s="21">
        <f t="shared" si="8"/>
        <v>41.75</v>
      </c>
      <c r="BT6" s="21">
        <f t="shared" si="8"/>
        <v>33.93</v>
      </c>
      <c r="BU6" s="21">
        <f t="shared" si="8"/>
        <v>100</v>
      </c>
      <c r="BV6" s="21">
        <f t="shared" si="8"/>
        <v>40.75</v>
      </c>
      <c r="BW6" s="21">
        <f t="shared" si="8"/>
        <v>42.44</v>
      </c>
      <c r="BX6" s="21">
        <f t="shared" si="8"/>
        <v>40.49</v>
      </c>
      <c r="BY6" s="21">
        <f t="shared" si="8"/>
        <v>39.69</v>
      </c>
      <c r="BZ6" s="21">
        <f t="shared" si="8"/>
        <v>24.74</v>
      </c>
      <c r="CA6" s="20" t="str">
        <f>IF(CA7="","",IF(CA7="-","【-】","【"&amp;SUBSTITUTE(TEXT(CA7,"#,##0.00"),"-","△")&amp;"】"))</f>
        <v>【57.02】</v>
      </c>
      <c r="CB6" s="21">
        <f>IF(CB7="",NA(),CB7)</f>
        <v>581.36</v>
      </c>
      <c r="CC6" s="21">
        <f t="shared" ref="CC6:CK6" si="9">IF(CC7="",NA(),CC7)</f>
        <v>600.07000000000005</v>
      </c>
      <c r="CD6" s="21">
        <f t="shared" si="9"/>
        <v>597.71</v>
      </c>
      <c r="CE6" s="21">
        <f t="shared" si="9"/>
        <v>764.43</v>
      </c>
      <c r="CF6" s="21">
        <f t="shared" si="9"/>
        <v>306.41000000000003</v>
      </c>
      <c r="CG6" s="21">
        <f t="shared" si="9"/>
        <v>311.70999999999998</v>
      </c>
      <c r="CH6" s="21">
        <f t="shared" si="9"/>
        <v>284.54000000000002</v>
      </c>
      <c r="CI6" s="21">
        <f t="shared" si="9"/>
        <v>274.54000000000002</v>
      </c>
      <c r="CJ6" s="21">
        <f t="shared" si="9"/>
        <v>253.17</v>
      </c>
      <c r="CK6" s="21">
        <f t="shared" si="9"/>
        <v>321.39999999999998</v>
      </c>
      <c r="CL6" s="20" t="str">
        <f>IF(CL7="","",IF(CL7="-","【-】","【"&amp;SUBSTITUTE(TEXT(CL7,"#,##0.00"),"-","△")&amp;"】"))</f>
        <v>【273.68】</v>
      </c>
      <c r="CM6" s="21" t="str">
        <f>IF(CM7="",NA(),CM7)</f>
        <v>-</v>
      </c>
      <c r="CN6" s="21" t="str">
        <f t="shared" ref="CN6:CV6" si="10">IF(CN7="",NA(),CN7)</f>
        <v>-</v>
      </c>
      <c r="CO6" s="21" t="str">
        <f t="shared" si="10"/>
        <v>-</v>
      </c>
      <c r="CP6" s="21" t="str">
        <f t="shared" si="10"/>
        <v>-</v>
      </c>
      <c r="CQ6" s="21" t="str">
        <f t="shared" si="10"/>
        <v>-</v>
      </c>
      <c r="CR6" s="21">
        <f t="shared" si="10"/>
        <v>43.38</v>
      </c>
      <c r="CS6" s="21">
        <f t="shared" si="10"/>
        <v>42.33</v>
      </c>
      <c r="CT6" s="21">
        <f t="shared" si="10"/>
        <v>41.66</v>
      </c>
      <c r="CU6" s="21">
        <f t="shared" si="10"/>
        <v>36.369999999999997</v>
      </c>
      <c r="CV6" s="21">
        <f t="shared" si="10"/>
        <v>32.11</v>
      </c>
      <c r="CW6" s="20" t="str">
        <f>IF(CW7="","",IF(CW7="-","【-】","【"&amp;SUBSTITUTE(TEXT(CW7,"#,##0.00"),"-","△")&amp;"】"))</f>
        <v>【52.55】</v>
      </c>
      <c r="CX6" s="21">
        <f>IF(CX7="",NA(),CX7)</f>
        <v>30.38</v>
      </c>
      <c r="CY6" s="21">
        <f t="shared" ref="CY6:DG6" si="11">IF(CY7="",NA(),CY7)</f>
        <v>29.53</v>
      </c>
      <c r="CZ6" s="21">
        <f t="shared" si="11"/>
        <v>29.93</v>
      </c>
      <c r="DA6" s="21">
        <f t="shared" si="11"/>
        <v>34.590000000000003</v>
      </c>
      <c r="DB6" s="21">
        <f t="shared" si="11"/>
        <v>32.61</v>
      </c>
      <c r="DC6" s="21">
        <f t="shared" si="11"/>
        <v>62.02</v>
      </c>
      <c r="DD6" s="21">
        <f t="shared" si="11"/>
        <v>62.5</v>
      </c>
      <c r="DE6" s="21">
        <f t="shared" si="11"/>
        <v>58.77</v>
      </c>
      <c r="DF6" s="21">
        <f t="shared" si="11"/>
        <v>59.58</v>
      </c>
      <c r="DG6" s="21">
        <f t="shared" si="11"/>
        <v>71.680000000000007</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f t="shared" si="14"/>
        <v>0.04</v>
      </c>
      <c r="EK6" s="20">
        <f t="shared" si="14"/>
        <v>0</v>
      </c>
      <c r="EL6" s="20">
        <f t="shared" si="14"/>
        <v>0</v>
      </c>
      <c r="EM6" s="20">
        <f t="shared" si="14"/>
        <v>0</v>
      </c>
      <c r="EN6" s="20">
        <f t="shared" si="14"/>
        <v>0</v>
      </c>
      <c r="EO6" s="20" t="str">
        <f>IF(EO7="","",IF(EO7="-","【-】","【"&amp;SUBSTITUTE(TEXT(EO7,"#,##0.00"),"-","△")&amp;"】"))</f>
        <v>【0.02】</v>
      </c>
    </row>
    <row r="7" spans="1:145" s="22" customFormat="1" x14ac:dyDescent="0.15">
      <c r="A7" s="14"/>
      <c r="B7" s="23">
        <v>2022</v>
      </c>
      <c r="C7" s="23">
        <v>435015</v>
      </c>
      <c r="D7" s="23">
        <v>47</v>
      </c>
      <c r="E7" s="23">
        <v>17</v>
      </c>
      <c r="F7" s="23">
        <v>5</v>
      </c>
      <c r="G7" s="23">
        <v>0</v>
      </c>
      <c r="H7" s="23" t="s">
        <v>98</v>
      </c>
      <c r="I7" s="23" t="s">
        <v>99</v>
      </c>
      <c r="J7" s="23" t="s">
        <v>100</v>
      </c>
      <c r="K7" s="23" t="s">
        <v>101</v>
      </c>
      <c r="L7" s="23" t="s">
        <v>102</v>
      </c>
      <c r="M7" s="23" t="s">
        <v>103</v>
      </c>
      <c r="N7" s="24" t="s">
        <v>104</v>
      </c>
      <c r="O7" s="24" t="s">
        <v>105</v>
      </c>
      <c r="P7" s="24">
        <v>1.35</v>
      </c>
      <c r="Q7" s="24">
        <v>100</v>
      </c>
      <c r="R7" s="24">
        <v>4290</v>
      </c>
      <c r="S7" s="24">
        <v>10282</v>
      </c>
      <c r="T7" s="24">
        <v>85.04</v>
      </c>
      <c r="U7" s="24">
        <v>120.91</v>
      </c>
      <c r="V7" s="24">
        <v>138</v>
      </c>
      <c r="W7" s="24">
        <v>0.35</v>
      </c>
      <c r="X7" s="24">
        <v>394.29</v>
      </c>
      <c r="Y7" s="24">
        <v>66.14</v>
      </c>
      <c r="Z7" s="24">
        <v>62.88</v>
      </c>
      <c r="AA7" s="24">
        <v>63.91</v>
      </c>
      <c r="AB7" s="24">
        <v>58.99</v>
      </c>
      <c r="AC7" s="24">
        <v>68.75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4609.5200000000004</v>
      </c>
      <c r="BG7" s="24">
        <v>5272.59</v>
      </c>
      <c r="BH7" s="24">
        <v>5922.38</v>
      </c>
      <c r="BI7" s="24">
        <v>0</v>
      </c>
      <c r="BJ7" s="24">
        <v>252.56</v>
      </c>
      <c r="BK7" s="24">
        <v>713.28</v>
      </c>
      <c r="BL7" s="24">
        <v>673.08</v>
      </c>
      <c r="BM7" s="24">
        <v>746.98</v>
      </c>
      <c r="BN7" s="24">
        <v>904.55</v>
      </c>
      <c r="BO7" s="24">
        <v>1850.4</v>
      </c>
      <c r="BP7" s="24">
        <v>809.19</v>
      </c>
      <c r="BQ7" s="24">
        <v>43.39</v>
      </c>
      <c r="BR7" s="24">
        <v>42.71</v>
      </c>
      <c r="BS7" s="24">
        <v>41.75</v>
      </c>
      <c r="BT7" s="24">
        <v>33.93</v>
      </c>
      <c r="BU7" s="24">
        <v>100</v>
      </c>
      <c r="BV7" s="24">
        <v>40.75</v>
      </c>
      <c r="BW7" s="24">
        <v>42.44</v>
      </c>
      <c r="BX7" s="24">
        <v>40.49</v>
      </c>
      <c r="BY7" s="24">
        <v>39.69</v>
      </c>
      <c r="BZ7" s="24">
        <v>24.74</v>
      </c>
      <c r="CA7" s="24">
        <v>57.02</v>
      </c>
      <c r="CB7" s="24">
        <v>581.36</v>
      </c>
      <c r="CC7" s="24">
        <v>600.07000000000005</v>
      </c>
      <c r="CD7" s="24">
        <v>597.71</v>
      </c>
      <c r="CE7" s="24">
        <v>764.43</v>
      </c>
      <c r="CF7" s="24">
        <v>306.41000000000003</v>
      </c>
      <c r="CG7" s="24">
        <v>311.70999999999998</v>
      </c>
      <c r="CH7" s="24">
        <v>284.54000000000002</v>
      </c>
      <c r="CI7" s="24">
        <v>274.54000000000002</v>
      </c>
      <c r="CJ7" s="24">
        <v>253.17</v>
      </c>
      <c r="CK7" s="24">
        <v>321.39999999999998</v>
      </c>
      <c r="CL7" s="24">
        <v>273.68</v>
      </c>
      <c r="CM7" s="24" t="s">
        <v>104</v>
      </c>
      <c r="CN7" s="24" t="s">
        <v>104</v>
      </c>
      <c r="CO7" s="24" t="s">
        <v>104</v>
      </c>
      <c r="CP7" s="24" t="s">
        <v>104</v>
      </c>
      <c r="CQ7" s="24" t="s">
        <v>104</v>
      </c>
      <c r="CR7" s="24">
        <v>43.38</v>
      </c>
      <c r="CS7" s="24">
        <v>42.33</v>
      </c>
      <c r="CT7" s="24">
        <v>41.66</v>
      </c>
      <c r="CU7" s="24">
        <v>36.369999999999997</v>
      </c>
      <c r="CV7" s="24">
        <v>32.11</v>
      </c>
      <c r="CW7" s="24">
        <v>52.55</v>
      </c>
      <c r="CX7" s="24">
        <v>30.38</v>
      </c>
      <c r="CY7" s="24">
        <v>29.53</v>
      </c>
      <c r="CZ7" s="24">
        <v>29.93</v>
      </c>
      <c r="DA7" s="24">
        <v>34.590000000000003</v>
      </c>
      <c r="DB7" s="24">
        <v>32.61</v>
      </c>
      <c r="DC7" s="24">
        <v>62.02</v>
      </c>
      <c r="DD7" s="24">
        <v>62.5</v>
      </c>
      <c r="DE7" s="24">
        <v>58.77</v>
      </c>
      <c r="DF7" s="24">
        <v>59.58</v>
      </c>
      <c r="DG7" s="24">
        <v>71.680000000000007</v>
      </c>
      <c r="DH7" s="24">
        <v>87.3</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v>0.04</v>
      </c>
      <c r="EK7" s="24">
        <v>0</v>
      </c>
      <c r="EL7" s="24">
        <v>0</v>
      </c>
      <c r="EM7" s="24">
        <v>0</v>
      </c>
      <c r="EN7" s="24">
        <v>0</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尾方博典</cp:lastModifiedBy>
  <cp:lastPrinted>2024-01-25T08:13:59Z</cp:lastPrinted>
  <dcterms:created xsi:type="dcterms:W3CDTF">2023-12-12T02:56:24Z</dcterms:created>
  <dcterms:modified xsi:type="dcterms:W3CDTF">2024-01-29T10:26:31Z</dcterms:modified>
  <cp:category/>
</cp:coreProperties>
</file>