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事業（作成中）：H30.4～\02　業務（経理）\15　経営比較分析表\R5\02　提出\下水道（農集・小規模・個別）\"/>
    </mc:Choice>
  </mc:AlternateContent>
  <workbookProtection workbookAlgorithmName="SHA-512" workbookHashValue="vAeuSQSvgXpSow9p8Fm2pmEEtBeZrTvn+cwsXbmOjoPGUx3yRJ/q3nY7X0dLfDqPFo9YiBCb1ODVvMIzorTwAg==" workbookSaltValue="yPlpf7NfHSsNU1p0rbLTug=="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<sst xmlns="http://schemas.openxmlformats.org/spreadsheetml/2006/main" count="236" uniqueCount="120">
  <si>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</si>
  <si>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</si>
  <si>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</si>
  <si>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</si>
  <si>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</si>
  <si>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</si>
  <si>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</si>
  <si>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</si>
  <si>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</si>
  <si>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</si>
  <si>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</si>
  <si>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</si>
  <si>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</si>
  <si>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</si>
  <si>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</si>
  <si>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</si>
  <si>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</si>
  <si>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</si>
  <si>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</si>
  <si>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</si>
  <si>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</si>
  <si>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</si>
  <si>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</si>
  <si>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</si>
  <si>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</si>
  <si>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</si>
  <si>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</si>
  <si>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</si>
  <si>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</si>
  <si>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</si>
  <si>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</si>
  <si>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</si>
  <si>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</si>
  <si>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</si>
  <si>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</si>
  <si>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</si>
  <si>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</si>
  <si>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</si>
  <si>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</si>
  <si>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</si>
  <si>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</si>
  <si>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</si>
  <si>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</si>
  <si>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</si>
  <si>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</si>
  <si>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</si>
  <si>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</si>
  <si>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</si>
  <si>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</si>
  <si>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</si>
  <si>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</si>
  <si>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</si>
  <si>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</si>
  <si>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</si>
  <si>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</si>
  <si>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</si>
  <si>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</si>
  <si>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</si>
  <si>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</si>
  <si>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</si>
  <si>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</si>
  <si>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</si>
  <si>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</si>
  <si>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</si>
  <si>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</si>
  <si>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</si>
  <si>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</si>
  <si>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</si>
  <si>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</si>
  <si>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</si>
  <si>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</si>
  <si>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</si>
  <si>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</si>
  <si>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</si>
  <si>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</si>
  <si>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</si>
  <si>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</si>
  <si>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</si>
  <si>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</si>
  <si>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</si>
  <si>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</si>
  <si>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</si>
  <si>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</si>
  <si>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</si>
  <si>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</si>
  <si>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</si>
  <si>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</si>
  <si>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</si>
  <si>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</si>
  <si>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</si>
  <si>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</si>
  <si>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</si>
  <si>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</si>
  <si>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</si>
  <si>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</si>
  <si>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</si>
  <si>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</si>
  <si>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</si>
  <si>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</si>
  <si>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</si>
  <si>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</si>
  <si>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</si>
  <si>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</si>
  <si>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</si>
  <si>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</si>
  <si>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</si>
  <si>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</si>
  <si>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</si>
  <si>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</si>
  <si>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</si>
  <si>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</si>
  <si>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</si>
  <si>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</si>
  <si>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</si>
  <si>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</si>
  <si>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</si>
  <si>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</si>
  <si>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収益で費用と償還金を賄えている比率）は前年より大きく上昇し、100％を超えている。これは、経費の削減と令和5年度からの公営企業会計移行に伴う打切決算の影響によるものである。財源は、使用料収入が徐々に減少し、一般会計からの繰入金に依存しているため、経費の削減や施設の統廃合といった維持管理費の削減を行っていく。
⑤経費回収率（経費を使用料で賄えているかの指標）は、平均を上回っており、前年より上昇している。前年と比較し経費が減少したことによるものだが、さらに効率的な経営を検討する必要がある。
⑥汚水処理原価（汚水処理に要した費用）については、平均より低く抑えられており、前年より低下しているが、一般会計からの繰入金の一部が経費に充てられていることと経費が減少したためである。
⑦施設利用率（1日に対応可能な処理能力に対する、1日平均処理水量の割合）は、事業所からの流入水量を含めて設定してあるため処理能力が過大となっている。今後、人口減少や節水機器の普及に伴い流入水量の減少が見込まれるため、公共下水道への接続や施設の統廃合を含め適切な施設規模での運用を検討していく。
⑧水洗化率（汚水処理している人口の割合）は微増ではあるものの低い水準で推移している。これは、人口減少による処理区域内人口の減少によるものと考えられる。接続推進は、高齢者世帯が多いため、改善策を模索している。</t>
    <rPh sb="15" eb="18">
      <t>ショウカンキン</t>
    </rPh>
    <rPh sb="28" eb="30">
      <t>ゼンネン</t>
    </rPh>
    <rPh sb="32" eb="33">
      <t>オオ</t>
    </rPh>
    <rPh sb="35" eb="37">
      <t>ジョウショウ</t>
    </rPh>
    <rPh sb="44" eb="45">
      <t>コ</t>
    </rPh>
    <rPh sb="57" eb="59">
      <t>サクゲン</t>
    </rPh>
    <rPh sb="60" eb="62">
      <t>レイワ</t>
    </rPh>
    <rPh sb="63" eb="65">
      <t>ネンド</t>
    </rPh>
    <rPh sb="68" eb="70">
      <t>コウエイ</t>
    </rPh>
    <rPh sb="70" eb="72">
      <t>キギョウ</t>
    </rPh>
    <rPh sb="72" eb="74">
      <t>カイケイ</t>
    </rPh>
    <rPh sb="74" eb="76">
      <t>イコウ</t>
    </rPh>
    <rPh sb="77" eb="78">
      <t>トモナ</t>
    </rPh>
    <rPh sb="79" eb="81">
      <t>ウチキ</t>
    </rPh>
    <rPh sb="81" eb="83">
      <t>ケッサン</t>
    </rPh>
    <rPh sb="84" eb="86">
      <t>エイキョウ</t>
    </rPh>
    <rPh sb="95" eb="97">
      <t>ザイゲン</t>
    </rPh>
    <rPh sb="99" eb="102">
      <t>シヨウリョウ</t>
    </rPh>
    <rPh sb="102" eb="104">
      <t>シュウニュウ</t>
    </rPh>
    <rPh sb="105" eb="107">
      <t>ジョジョ</t>
    </rPh>
    <rPh sb="108" eb="110">
      <t>ゲンショウ</t>
    </rPh>
    <rPh sb="112" eb="114">
      <t>イッパン</t>
    </rPh>
    <rPh sb="114" eb="116">
      <t>カイケイ</t>
    </rPh>
    <rPh sb="119" eb="121">
      <t>クリイレ</t>
    </rPh>
    <rPh sb="121" eb="122">
      <t>キン</t>
    </rPh>
    <rPh sb="123" eb="125">
      <t>イゾン</t>
    </rPh>
    <rPh sb="132" eb="134">
      <t>ケイヒ</t>
    </rPh>
    <rPh sb="135" eb="137">
      <t>サクゲン</t>
    </rPh>
    <rPh sb="138" eb="140">
      <t>シセツ</t>
    </rPh>
    <rPh sb="141" eb="144">
      <t>トウハイゴウ</t>
    </rPh>
    <rPh sb="148" eb="150">
      <t>イジ</t>
    </rPh>
    <rPh sb="150" eb="152">
      <t>カンリ</t>
    </rPh>
    <rPh sb="211" eb="213">
      <t>ゼンネン</t>
    </rPh>
    <rPh sb="214" eb="216">
      <t>ヒカク</t>
    </rPh>
    <rPh sb="217" eb="219">
      <t>ケイヒ</t>
    </rPh>
    <rPh sb="220" eb="222">
      <t>ゲンショウ</t>
    </rPh>
    <rPh sb="237" eb="240">
      <t>コウリツテキ</t>
    </rPh>
    <rPh sb="241" eb="243">
      <t>ケイエイ</t>
    </rPh>
    <rPh sb="244" eb="246">
      <t>ケントウ</t>
    </rPh>
    <rPh sb="248" eb="250">
      <t>ヒツヨウ</t>
    </rPh>
    <rPh sb="280" eb="282">
      <t>ヘイキン</t>
    </rPh>
    <rPh sb="284" eb="285">
      <t>ヒク</t>
    </rPh>
    <rPh sb="286" eb="287">
      <t>オサ</t>
    </rPh>
    <rPh sb="306" eb="308">
      <t>イッパン</t>
    </rPh>
    <rPh sb="308" eb="310">
      <t>カイケイ</t>
    </rPh>
    <rPh sb="313" eb="315">
      <t>クリイレ</t>
    </rPh>
    <rPh sb="315" eb="316">
      <t>キン</t>
    </rPh>
    <rPh sb="317" eb="319">
      <t>イチブ</t>
    </rPh>
    <rPh sb="320" eb="322">
      <t>ケイヒ</t>
    </rPh>
    <rPh sb="323" eb="324">
      <t>ア</t>
    </rPh>
    <rPh sb="333" eb="335">
      <t>ケイヒ</t>
    </rPh>
    <rPh sb="336" eb="338">
      <t>ゲンショウ</t>
    </rPh>
    <rPh sb="474" eb="476">
      <t>テキセツ</t>
    </rPh>
    <rPh sb="477" eb="479">
      <t>シセツ</t>
    </rPh>
    <rPh sb="479" eb="481">
      <t>キボ</t>
    </rPh>
    <rPh sb="483" eb="485">
      <t>ウンヨウ</t>
    </rPh>
    <rPh sb="486" eb="488">
      <t>ケントウ</t>
    </rPh>
    <rPh sb="515" eb="517">
      <t>ビゾウ</t>
    </rPh>
    <rPh sb="540" eb="542">
      <t>ジンコウ</t>
    </rPh>
    <rPh sb="542" eb="544">
      <t>ゲンショウ</t>
    </rPh>
    <rPh sb="547" eb="549">
      <t>ショリ</t>
    </rPh>
    <rPh sb="549" eb="551">
      <t>クイキ</t>
    </rPh>
    <rPh sb="551" eb="552">
      <t>ナイ</t>
    </rPh>
    <rPh sb="552" eb="554">
      <t>ジンコウ</t>
    </rPh>
    <rPh sb="555" eb="557">
      <t>ゲンショウ</t>
    </rPh>
    <rPh sb="563" eb="564">
      <t>カンガ</t>
    </rPh>
    <phoneticPr fontId="4"/>
  </si>
  <si>
    <t>管渠は耐用年数が長く老朽化している施設はないが、並列的に処理区域を整備したこともあり、同時期に多くの施設が耐用年数を超過するため、計画的な更新を行う必要がある。処理施設では電気・機械設備に耐用年数を超過しているものもあるため、公共下水道への接続や施設の統廃合等の計画に沿った維持管理、更新を行う。</t>
    <rPh sb="0" eb="2">
      <t>カンキョ</t>
    </rPh>
    <rPh sb="3" eb="5">
      <t>タイヨウ</t>
    </rPh>
    <rPh sb="5" eb="7">
      <t>ネンスウ</t>
    </rPh>
    <rPh sb="8" eb="9">
      <t>ナガ</t>
    </rPh>
    <rPh sb="10" eb="12">
      <t>ロウキュウ</t>
    </rPh>
    <rPh sb="12" eb="13">
      <t>カ</t>
    </rPh>
    <rPh sb="17" eb="19">
      <t>シセツ</t>
    </rPh>
    <rPh sb="24" eb="26">
      <t>ヘイレツ</t>
    </rPh>
    <rPh sb="26" eb="27">
      <t>テキ</t>
    </rPh>
    <rPh sb="28" eb="30">
      <t>ショリ</t>
    </rPh>
    <rPh sb="30" eb="31">
      <t>ク</t>
    </rPh>
    <rPh sb="31" eb="32">
      <t>イキ</t>
    </rPh>
    <rPh sb="33" eb="35">
      <t>セイビ</t>
    </rPh>
    <rPh sb="69" eb="71">
      <t>コウシン</t>
    </rPh>
    <rPh sb="72" eb="73">
      <t>オコナ</t>
    </rPh>
    <rPh sb="74" eb="76">
      <t>ヒツヨウ</t>
    </rPh>
    <rPh sb="80" eb="82">
      <t>ショリ</t>
    </rPh>
    <rPh sb="82" eb="84">
      <t>シセツ</t>
    </rPh>
    <rPh sb="86" eb="88">
      <t>デンキ</t>
    </rPh>
    <rPh sb="89" eb="91">
      <t>キカイ</t>
    </rPh>
    <rPh sb="91" eb="93">
      <t>セツビ</t>
    </rPh>
    <rPh sb="94" eb="96">
      <t>タイヨウ</t>
    </rPh>
    <rPh sb="96" eb="98">
      <t>ネンスウ</t>
    </rPh>
    <rPh sb="99" eb="101">
      <t>チョウカ</t>
    </rPh>
    <rPh sb="113" eb="115">
      <t>コウキョウ</t>
    </rPh>
    <rPh sb="115" eb="118">
      <t>ゲスイドウ</t>
    </rPh>
    <rPh sb="120" eb="122">
      <t>セツゾク</t>
    </rPh>
    <rPh sb="123" eb="125">
      <t>シセツ</t>
    </rPh>
    <rPh sb="126" eb="129">
      <t>トウハイゴウ</t>
    </rPh>
    <rPh sb="129" eb="130">
      <t>ナド</t>
    </rPh>
    <rPh sb="131" eb="133">
      <t>ケイカク</t>
    </rPh>
    <rPh sb="134" eb="135">
      <t>ソ</t>
    </rPh>
    <rPh sb="137" eb="139">
      <t>イジ</t>
    </rPh>
    <rPh sb="139" eb="141">
      <t>カンリ</t>
    </rPh>
    <rPh sb="142" eb="144">
      <t>コウシン</t>
    </rPh>
    <rPh sb="145" eb="146">
      <t>オコナ</t>
    </rPh>
    <phoneticPr fontId="4"/>
  </si>
  <si>
    <t>本市の農業集落排水事業は新規管路敷設による処理区域の整備は完了しており、使用料収入の大幅な増加は見込めない。また、収入の大半を一般会計からの繰入金に依存しているため、汚水処理経費の削減に努めながら施設の統廃合等を含め、計画的な更新を行い、経営改革を行っていくことが必要である。経営戦略は平成28年度に策定済で、令和3年度改定したが、令和5年度の地方公営企業法の適用に伴い、見直す予定としている。</t>
    <rPh sb="36" eb="39">
      <t>シヨウリョウ</t>
    </rPh>
    <rPh sb="39" eb="41">
      <t>シュウニュウ</t>
    </rPh>
    <rPh sb="42" eb="44">
      <t>オオハバ</t>
    </rPh>
    <rPh sb="45" eb="47">
      <t>ゾウカ</t>
    </rPh>
    <rPh sb="48" eb="50">
      <t>ミコ</t>
    </rPh>
    <rPh sb="57" eb="59">
      <t>シュウニュウ</t>
    </rPh>
    <rPh sb="60" eb="62">
      <t>タイハン</t>
    </rPh>
    <rPh sb="63" eb="65">
      <t>イッパン</t>
    </rPh>
    <rPh sb="65" eb="67">
      <t>カイケイ</t>
    </rPh>
    <rPh sb="70" eb="72">
      <t>クリイレ</t>
    </rPh>
    <rPh sb="72" eb="73">
      <t>キン</t>
    </rPh>
    <rPh sb="74" eb="76">
      <t>イゾン</t>
    </rPh>
    <rPh sb="83" eb="85">
      <t>オスイ</t>
    </rPh>
    <rPh sb="85" eb="87">
      <t>ショリ</t>
    </rPh>
    <rPh sb="87" eb="89">
      <t>ケイヒ</t>
    </rPh>
    <rPh sb="90" eb="92">
      <t>サクゲン</t>
    </rPh>
    <rPh sb="93" eb="94">
      <t>ツト</t>
    </rPh>
    <rPh sb="98" eb="100">
      <t>シセツ</t>
    </rPh>
    <rPh sb="101" eb="104">
      <t>トウハイゴウ</t>
    </rPh>
    <rPh sb="104" eb="105">
      <t>トウ</t>
    </rPh>
    <rPh sb="106" eb="107">
      <t>フク</t>
    </rPh>
    <rPh sb="109" eb="112">
      <t>ケイカクテキ</t>
    </rPh>
    <rPh sb="113" eb="115">
      <t>コウシン</t>
    </rPh>
    <rPh sb="116" eb="117">
      <t>オコナ</t>
    </rPh>
    <rPh sb="119" eb="121">
      <t>ケイエイ</t>
    </rPh>
    <rPh sb="121" eb="123">
      <t>カイカク</t>
    </rPh>
    <rPh sb="124" eb="125">
      <t>オコナ</t>
    </rPh>
    <rPh sb="132" eb="134">
      <t>ヒツヨウ</t>
    </rPh>
    <rPh sb="138" eb="142">
      <t>ケイエイセンリャク</t>
    </rPh>
    <rPh sb="143" eb="145">
      <t>ヘイセイ</t>
    </rPh>
    <rPh sb="147" eb="149">
      <t>ネンド</t>
    </rPh>
    <rPh sb="150" eb="152">
      <t>サクテイ</t>
    </rPh>
    <rPh sb="152" eb="153">
      <t>ズ</t>
    </rPh>
    <rPh sb="155" eb="157">
      <t>レイワ</t>
    </rPh>
    <rPh sb="158" eb="160">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</si>
</sst>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D0-4E46-AF8A-47C6ADA1CB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FD0-4E46-AF8A-47C6ADA1CB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55.52</c:v>
                </c:pt>
                <c:pt idx="1">
                  <c:v>54.92</c:v>
                </c:pt>
                <c:pt idx="2">
                  <c:v>55.87</c:v>
                </c:pt>
                <c:pt idx="3">
                  <c:v>53.92</c:v>
                </c:pt>
                <c:pt idx="4">
                  <c:v>52.23</c:v>
                </c:pt>
              </c:numCache>
            </c:numRef>
          </c:val>
          <c:extLst>
            <c:ext xmlns:c16="http://schemas.microsoft.com/office/drawing/2014/chart" uri="{C3380CC4-5D6E-409C-BE32-E72D297353CC}">
              <c16:uniqueId val="{00000000-84B5-4858-B26F-813316D8289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84B5-4858-B26F-813316D8289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74.27</c:v>
                </c:pt>
                <c:pt idx="1">
                  <c:v>74</c:v>
                </c:pt>
                <c:pt idx="2">
                  <c:v>76.47</c:v>
                </c:pt>
                <c:pt idx="3">
                  <c:v>77.790000000000006</c:v>
                </c:pt>
                <c:pt idx="4">
                  <c:v>77.81</c:v>
                </c:pt>
              </c:numCache>
            </c:numRef>
          </c:val>
          <c:extLst>
            <c:ext xmlns:c16="http://schemas.microsoft.com/office/drawing/2014/chart" uri="{C3380CC4-5D6E-409C-BE32-E72D297353CC}">
              <c16:uniqueId val="{00000000-717D-4385-9AAA-DE778963F59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717D-4385-9AAA-DE778963F59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99.13</c:v>
                </c:pt>
                <c:pt idx="1">
                  <c:v>100.83</c:v>
                </c:pt>
                <c:pt idx="2">
                  <c:v>97.68</c:v>
                </c:pt>
                <c:pt idx="3">
                  <c:v>92.94</c:v>
                </c:pt>
                <c:pt idx="4">
                  <c:v>102.49</c:v>
                </c:pt>
              </c:numCache>
            </c:numRef>
          </c:val>
          <c:extLst>
            <c:ext xmlns:c16="http://schemas.microsoft.com/office/drawing/2014/chart" uri="{C3380CC4-5D6E-409C-BE32-E72D297353CC}">
              <c16:uniqueId val="{00000000-7980-44DF-8713-ADEB4A5857A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80-44DF-8713-ADEB4A5857A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9-4903-BB6E-229EC241E8D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9-4903-BB6E-229EC241E8D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86-452F-85CA-E53DC706B4C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86-452F-85CA-E53DC706B4C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AF-4FE1-B303-AD1A759038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AF-4FE1-B303-AD1A759038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B48-4631-A8DF-30099E2E2B7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B48-4631-A8DF-30099E2E2B7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7E-4CC8-B11D-A4C959A829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3A7E-4CC8-B11D-A4C959A829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63.44</c:v>
                </c:pt>
                <c:pt idx="1">
                  <c:v>69.22</c:v>
                </c:pt>
                <c:pt idx="2">
                  <c:v>77.849999999999994</c:v>
                </c:pt>
                <c:pt idx="3">
                  <c:v>63.81</c:v>
                </c:pt>
                <c:pt idx="4">
                  <c:v>66.23</c:v>
                </c:pt>
              </c:numCache>
            </c:numRef>
          </c:val>
          <c:extLst>
            <c:ext xmlns:c16="http://schemas.microsoft.com/office/drawing/2014/chart" uri="{C3380CC4-5D6E-409C-BE32-E72D297353CC}">
              <c16:uniqueId val="{00000000-56B5-4E81-ACBA-1505943503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56B5-4E81-ACBA-1505943503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297.27999999999997</c:v>
                </c:pt>
                <c:pt idx="1">
                  <c:v>275.2</c:v>
                </c:pt>
                <c:pt idx="2">
                  <c:v>206.89</c:v>
                </c:pt>
                <c:pt idx="3">
                  <c:v>249.9</c:v>
                </c:pt>
                <c:pt idx="4">
                  <c:v>226.22</c:v>
                </c:pt>
              </c:numCache>
            </c:numRef>
          </c:val>
          <c:extLst>
            <c:ext xmlns:c16="http://schemas.microsoft.com/office/drawing/2014/chart" uri="{C3380CC4-5D6E-409C-BE32-E72D297353CC}">
              <c16:uniqueId val="{00000000-FE42-43CE-AD19-806799E2E15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E42-43CE-AD19-806799E2E15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CK24" sqref="CK2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山鹿市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49397</v>
      </c>
      <c r="AM8" s="42"/>
      <c r="AN8" s="42"/>
      <c r="AO8" s="42"/>
      <c r="AP8" s="42"/>
      <c r="AQ8" s="42"/>
      <c r="AR8" s="42"/>
      <c r="AS8" s="42"/>
      <c r="AT8" s="35">
        <f>データ!T6</f>
        <v>299.69</v>
      </c>
      <c r="AU8" s="35"/>
      <c r="AV8" s="35"/>
      <c r="AW8" s="35"/>
      <c r="AX8" s="35"/>
      <c r="AY8" s="35"/>
      <c r="AZ8" s="35"/>
      <c r="BA8" s="35"/>
      <c r="BB8" s="35">
        <f>データ!U6</f>
        <v>164.83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25.33</v>
      </c>
      <c r="Q10" s="35"/>
      <c r="R10" s="35"/>
      <c r="S10" s="35"/>
      <c r="T10" s="35"/>
      <c r="U10" s="35"/>
      <c r="V10" s="35"/>
      <c r="W10" s="35">
        <f>データ!Q6</f>
        <v>88.12</v>
      </c>
      <c r="X10" s="35"/>
      <c r="Y10" s="35"/>
      <c r="Z10" s="35"/>
      <c r="AA10" s="35"/>
      <c r="AB10" s="35"/>
      <c r="AC10" s="35"/>
      <c r="AD10" s="42">
        <f>データ!R6</f>
        <v>3255</v>
      </c>
      <c r="AE10" s="42"/>
      <c r="AF10" s="42"/>
      <c r="AG10" s="42"/>
      <c r="AH10" s="42"/>
      <c r="AI10" s="42"/>
      <c r="AJ10" s="42"/>
      <c r="AK10" s="2"/>
      <c r="AL10" s="42">
        <f>データ!V6</f>
        <v>12446</v>
      </c>
      <c r="AM10" s="42"/>
      <c r="AN10" s="42"/>
      <c r="AO10" s="42"/>
      <c r="AP10" s="42"/>
      <c r="AQ10" s="42"/>
      <c r="AR10" s="42"/>
      <c r="AS10" s="42"/>
      <c r="AT10" s="35">
        <f>データ!W6</f>
        <v>9.58</v>
      </c>
      <c r="AU10" s="35"/>
      <c r="AV10" s="35"/>
      <c r="AW10" s="35"/>
      <c r="AX10" s="35"/>
      <c r="AY10" s="35"/>
      <c r="AZ10" s="35"/>
      <c r="BA10" s="35"/>
      <c r="BB10" s="35">
        <f>データ!X6</f>
        <v>1299.1600000000001</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2">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118</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2">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2">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119</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43</v>
      </c>
      <c r="O86" s="12" t="str">
        <f>データ!EO6</f>
        <v>【0.02】</v>
      </c>
    </row>
  </sheetData>
  <sheetProtection algorithmName="SHA-512" hashValue="Xank/mb6cl9Y23zVc+T8MSBeSjCAUfOGHEvxbGv7BbnzV7P5b24cUrIfIWvOkMH2JG3P1JGTmYvdkjLUDF438w==" saltValue="UcfpGsUPoOxNUNbu+jAp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432083</v>
      </c>
      <c r="D6" s="19">
        <f t="shared" si="3"/>
        <v>47</v>
      </c>
      <c r="E6" s="19">
        <f t="shared" si="3"/>
        <v>17</v>
      </c>
      <c r="F6" s="19">
        <f t="shared" si="3"/>
        <v>5</v>
      </c>
      <c r="G6" s="19">
        <f t="shared" si="3"/>
        <v>0</v>
      </c>
      <c r="H6" s="19" t="str">
        <f t="shared" si="3"/>
        <v>熊本県　山鹿市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25.33</v>
      </c>
      <c r="Q6" s="20">
        <f t="shared" si="3"/>
        <v>88.12</v>
      </c>
      <c r="R6" s="20">
        <f t="shared" si="3"/>
        <v>3255</v>
      </c>
      <c r="S6" s="20">
        <f t="shared" si="3"/>
        <v>49397</v>
      </c>
      <c r="T6" s="20">
        <f t="shared" si="3"/>
        <v>299.69</v>
      </c>
      <c r="U6" s="20">
        <f t="shared" si="3"/>
        <v>164.83</v>
      </c>
      <c r="V6" s="20">
        <f t="shared" si="3"/>
        <v>12446</v>
      </c>
      <c r="W6" s="20">
        <f t="shared" si="3"/>
        <v>9.58</v>
      </c>
      <c r="X6" s="20">
        <f t="shared" si="3"/>
        <v>1299.1600000000001</v>
      </c>
      <c r="Y6" s="21">
        <f>IF(Y7="",NA(),Y7)</f>
        <v>99.13</v>
      </c>
      <c r="Z6" s="21">
        <f t="shared" ref="Z6:AH6" si="4">IF(Z7="",NA(),Z7)</f>
        <v>100.83</v>
      </c>
      <c r="AA6" s="21">
        <f t="shared" si="4"/>
        <v>97.68</v>
      </c>
      <c r="AB6" s="21">
        <f t="shared" si="4"/>
        <v>92.94</v>
      </c>
      <c r="AC6" s="21">
        <f t="shared" si="4"/>
        <v>102.49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63.44</v>
      </c>
      <c r="BR6" s="21">
        <f t="shared" ref="BR6:BZ6" si="8">IF(BR7="",NA(),BR7)</f>
        <v>69.22</v>
      </c>
      <c r="BS6" s="21">
        <f t="shared" si="8"/>
        <v>77.849999999999994</v>
      </c>
      <c r="BT6" s="21">
        <f t="shared" si="8"/>
        <v>63.81</v>
      </c>
      <c r="BU6" s="21">
        <f t="shared" si="8"/>
        <v>66.23</v>
      </c>
      <c r="BV6" s="21">
        <f t="shared" si="8"/>
        <v>57.77</v>
      </c>
      <c r="BW6" s="21">
        <f t="shared" si="8"/>
        <v>57.31</v>
      </c>
      <c r="BX6" s="21">
        <f t="shared" si="8"/>
        <v>57.08</v>
      </c>
      <c r="BY6" s="21">
        <f t="shared" si="8"/>
        <v>56.26</v>
      </c>
      <c r="BZ6" s="21">
        <f t="shared" si="8"/>
        <v>52.94</v>
      </c>
      <c r="CA6" s="20" t="str">
        <f>IF(CA7="","",IF(CA7="-","【-】","【"&amp;SUBSTITUTE(TEXT(CA7,"#,##0.00"),"-","△")&amp;"】"))</f>
        <v>【57.02】</v>
      </c>
      <c r="CB6" s="21">
        <f>IF(CB7="",NA(),CB7)</f>
        <v>297.27999999999997</v>
      </c>
      <c r="CC6" s="21">
        <f t="shared" ref="CC6:CK6" si="9">IF(CC7="",NA(),CC7)</f>
        <v>275.2</v>
      </c>
      <c r="CD6" s="21">
        <f t="shared" si="9"/>
        <v>206.89</v>
      </c>
      <c r="CE6" s="21">
        <f t="shared" si="9"/>
        <v>249.9</v>
      </c>
      <c r="CF6" s="21">
        <f t="shared" si="9"/>
        <v>226.22</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55.52</v>
      </c>
      <c r="CN6" s="21">
        <f t="shared" ref="CN6:CV6" si="10">IF(CN7="",NA(),CN7)</f>
        <v>54.92</v>
      </c>
      <c r="CO6" s="21">
        <f t="shared" si="10"/>
        <v>55.87</v>
      </c>
      <c r="CP6" s="21">
        <f t="shared" si="10"/>
        <v>53.92</v>
      </c>
      <c r="CQ6" s="21">
        <f t="shared" si="10"/>
        <v>52.23</v>
      </c>
      <c r="CR6" s="21">
        <f t="shared" si="10"/>
        <v>50.68</v>
      </c>
      <c r="CS6" s="21">
        <f t="shared" si="10"/>
        <v>50.14</v>
      </c>
      <c r="CT6" s="21">
        <f t="shared" si="10"/>
        <v>54.83</v>
      </c>
      <c r="CU6" s="21">
        <f t="shared" si="10"/>
        <v>66.53</v>
      </c>
      <c r="CV6" s="21">
        <f t="shared" si="10"/>
        <v>52.35</v>
      </c>
      <c r="CW6" s="20" t="str">
        <f>IF(CW7="","",IF(CW7="-","【-】","【"&amp;SUBSTITUTE(TEXT(CW7,"#,##0.00"),"-","△")&amp;"】"))</f>
        <v>【52.55】</v>
      </c>
      <c r="CX6" s="21">
        <f>IF(CX7="",NA(),CX7)</f>
        <v>74.27</v>
      </c>
      <c r="CY6" s="21">
        <f t="shared" ref="CY6:DG6" si="11">IF(CY7="",NA(),CY7)</f>
        <v>74</v>
      </c>
      <c r="CZ6" s="21">
        <f t="shared" si="11"/>
        <v>76.47</v>
      </c>
      <c r="DA6" s="21">
        <f t="shared" si="11"/>
        <v>77.790000000000006</v>
      </c>
      <c r="DB6" s="21">
        <f t="shared" si="11"/>
        <v>77.81</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432083</v>
      </c>
      <c r="D7" s="23">
        <v>47</v>
      </c>
      <c r="E7" s="23">
        <v>17</v>
      </c>
      <c r="F7" s="23">
        <v>5</v>
      </c>
      <c r="G7" s="23">
        <v>0</v>
      </c>
      <c r="H7" s="23" t="s">
        <v>98</v>
      </c>
      <c r="I7" s="23" t="s">
        <v>99</v>
      </c>
      <c r="J7" s="23" t="s">
        <v>100</v>
      </c>
      <c r="K7" s="23" t="s">
        <v>101</v>
      </c>
      <c r="L7" s="23" t="s">
        <v>102</v>
      </c>
      <c r="M7" s="23" t="s">
        <v>103</v>
      </c>
      <c r="N7" s="24" t="s">
        <v>104</v>
      </c>
      <c r="O7" s="24" t="s">
        <v>105</v>
      </c>
      <c r="P7" s="24">
        <v>25.33</v>
      </c>
      <c r="Q7" s="24">
        <v>88.12</v>
      </c>
      <c r="R7" s="24">
        <v>3255</v>
      </c>
      <c r="S7" s="24">
        <v>49397</v>
      </c>
      <c r="T7" s="24">
        <v>299.69</v>
      </c>
      <c r="U7" s="24">
        <v>164.83</v>
      </c>
      <c r="V7" s="24">
        <v>12446</v>
      </c>
      <c r="W7" s="24">
        <v>9.58</v>
      </c>
      <c r="X7" s="24">
        <v>1299.1600000000001</v>
      </c>
      <c r="Y7" s="24">
        <v>99.13</v>
      </c>
      <c r="Z7" s="24">
        <v>100.83</v>
      </c>
      <c r="AA7" s="24">
        <v>97.68</v>
      </c>
      <c r="AB7" s="24">
        <v>92.94</v>
      </c>
      <c r="AC7" s="24">
        <v>102.49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63.44</v>
      </c>
      <c r="BR7" s="24">
        <v>69.22</v>
      </c>
      <c r="BS7" s="24">
        <v>77.849999999999994</v>
      </c>
      <c r="BT7" s="24">
        <v>63.81</v>
      </c>
      <c r="BU7" s="24">
        <v>66.23</v>
      </c>
      <c r="BV7" s="24">
        <v>57.77</v>
      </c>
      <c r="BW7" s="24">
        <v>57.31</v>
      </c>
      <c r="BX7" s="24">
        <v>57.08</v>
      </c>
      <c r="BY7" s="24">
        <v>56.26</v>
      </c>
      <c r="BZ7" s="24">
        <v>52.94</v>
      </c>
      <c r="CA7" s="24">
        <v>57.02</v>
      </c>
      <c r="CB7" s="24">
        <v>297.27999999999997</v>
      </c>
      <c r="CC7" s="24">
        <v>275.2</v>
      </c>
      <c r="CD7" s="24">
        <v>206.89</v>
      </c>
      <c r="CE7" s="24">
        <v>249.9</v>
      </c>
      <c r="CF7" s="24">
        <v>226.22</v>
      </c>
      <c r="CG7" s="24">
        <v>274.35000000000002</v>
      </c>
      <c r="CH7" s="24">
        <v>273.52</v>
      </c>
      <c r="CI7" s="24">
        <v>274.99</v>
      </c>
      <c r="CJ7" s="24">
        <v>282.08999999999997</v>
      </c>
      <c r="CK7" s="24">
        <v>303.27999999999997</v>
      </c>
      <c r="CL7" s="24">
        <v>273.68</v>
      </c>
      <c r="CM7" s="24">
        <v>55.52</v>
      </c>
      <c r="CN7" s="24">
        <v>54.92</v>
      </c>
      <c r="CO7" s="24">
        <v>55.87</v>
      </c>
      <c r="CP7" s="24">
        <v>53.92</v>
      </c>
      <c r="CQ7" s="24">
        <v>52.23</v>
      </c>
      <c r="CR7" s="24">
        <v>50.68</v>
      </c>
      <c r="CS7" s="24">
        <v>50.14</v>
      </c>
      <c r="CT7" s="24">
        <v>54.83</v>
      </c>
      <c r="CU7" s="24">
        <v>66.53</v>
      </c>
      <c r="CV7" s="24">
        <v>52.35</v>
      </c>
      <c r="CW7" s="24">
        <v>52.55</v>
      </c>
      <c r="CX7" s="24">
        <v>74.27</v>
      </c>
      <c r="CY7" s="24">
        <v>74</v>
      </c>
      <c r="CZ7" s="24">
        <v>76.47</v>
      </c>
      <c r="DA7" s="24">
        <v>77.790000000000006</v>
      </c>
      <c r="DB7" s="24">
        <v>77.81</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白田 雅哉</cp:lastModifiedBy>
  <cp:lastPrinted>2024-01-29T23:53:22Z</cp:lastPrinted>
  <dcterms:created xsi:type="dcterms:W3CDTF">2023-12-12T02:56:20Z</dcterms:created>
  <dcterms:modified xsi:type="dcterms:W3CDTF">2024-01-30T00:51:19Z</dcterms:modified>
  <cp:category/>
</cp:coreProperties>
</file>