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ata\共有フォルダ\08建設下水道課\常用\03_下水道係\1-008 調査報告\R5\企画財政課\1月　公営企業に係る経営比較分析表（令和4年度決算）の分析等について\33 氷川町\下水道\"/>
    </mc:Choice>
  </mc:AlternateContent>
  <xr:revisionPtr revIDLastSave="0" documentId="13_ncr:1_{7724E373-CD80-44AD-8369-70A7B11E4459}" xr6:coauthVersionLast="47" xr6:coauthVersionMax="47" xr10:uidLastSave="{00000000-0000-0000-0000-000000000000}"/>
  <workbookProtection workbookAlgorithmName="SHA-512" workbookHashValue="RAjTsovC5kiU54gJ935xng6yQp7mRhDSQiuHFMLv09teuW1+UKQxk/HXifQpzyLnuyJD3pK9NQo/v6Sokh4Diw==" workbookSaltValue="pkR/Pz4c8G+gUVUvBEBhVg=="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E86" i="4"/>
  <c r="AT10" i="4"/>
  <c r="AL10" i="4"/>
  <c r="P10" i="4"/>
  <c r="I10" i="4"/>
  <c r="B10" i="4"/>
  <c r="AL8" i="4"/>
  <c r="P8" i="4"/>
  <c r="I8" i="4"/>
</calcChain>
</file>

<file path=xl/sharedStrings.xml><?xml version="1.0" encoding="utf-8"?>
<sst xmlns="http://schemas.openxmlformats.org/spreadsheetml/2006/main" count="240" uniqueCount="118">
  <si>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</si>
  <si>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</si>
  <si>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</si>
  <si>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</si>
  <si>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</si>
  <si>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</si>
  <si>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</si>
  <si>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</si>
  <si>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</si>
  <si>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</si>
  <si>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</si>
  <si>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</si>
  <si>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</si>
  <si>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</si>
  <si>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</si>
  <si>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</si>
  <si>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</si>
  <si>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</si>
  <si>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</si>
  <si>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</si>
  <si>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</si>
  <si>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</si>
  <si>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</si>
  <si>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</si>
  <si>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</si>
  <si>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</si>
  <si>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</si>
  <si>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</si>
  <si>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</si>
  <si>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</si>
  <si>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</si>
  <si>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</si>
  <si>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</si>
  <si>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</si>
  <si>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</si>
  <si>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</si>
  <si>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</si>
  <si>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</si>
  <si>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</si>
  <si>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</si>
  <si>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</si>
  <si>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</si>
  <si>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</si>
  <si>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</si>
  <si>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</si>
  <si>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</si>
  <si>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</si>
  <si>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</si>
  <si>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</si>
  <si>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</si>
  <si>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</si>
  <si>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</si>
  <si>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</si>
  <si>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</si>
  <si>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</si>
  <si>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</si>
  <si>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</si>
  <si>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</si>
  <si>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</si>
  <si>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</si>
  <si>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</si>
  <si>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</si>
  <si>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</si>
  <si>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</si>
  <si>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</si>
  <si>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</si>
  <si>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</si>
  <si>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</si>
  <si>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</si>
  <si>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</si>
  <si>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</si>
  <si>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</si>
  <si>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</si>
  <si>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</si>
  <si>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</si>
  <si>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</si>
  <si>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</si>
  <si>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</si>
  <si>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</si>
  <si>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</si>
  <si>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</si>
  <si>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</si>
  <si>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</si>
  <si>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</si>
  <si>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</si>
  <si>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</si>
  <si>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</si>
  <si>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</si>
  <si>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</si>
  <si>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</si>
  <si>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</si>
  <si>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</si>
  <si>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</si>
  <si>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</si>
  <si>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</si>
  <si>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</si>
  <si>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</si>
  <si>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氷川町</t>
  </si>
  <si>
    <t>法非適用</t>
  </si>
  <si>
    <t>下水道事業</t>
  </si>
  <si>
    <t>特定環境保全公共下水道</t>
  </si>
  <si>
    <t>D1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</si>
  <si>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</si>
  <si>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</si>
  <si>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</si>
  <si>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</si>
  <si>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</si>
  <si>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</si>
  <si>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</si>
  <si>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</si>
  <si>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</si>
  <si>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</si>
  <si>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</si>
  <si>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</si>
  <si>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</si>
  <si>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昭和55年度から供用開始している宮原処理区において、終末処理場を含めた下水道施設の老朽化が顕著に見受けられる。現在、管渠においては、ストックマネジメント計画に基づき、改築更新工事を行っており、終末処理場については、県及び近隣自治体で運営している終末処理場への編入に向け準備を進めている。</t>
    <phoneticPr fontId="4"/>
  </si>
  <si>
    <t xml:space="preserve">本町の下水道事業は、面整備は概成し、整備から維持管理へと移行している。
老朽化している下水道施設については、ストックマネジメント計画等を活用し、低コスト及び効果的な維持管理に取り組んでいる。終末処理場は、廃止し、広域で運営を行っている終末処理場への編入に向け準備を進めている。
事業経営では、下水道使用料の料金改定をR4年度に行い、その後においても、社会情勢を踏まえた上で４年間隔で料金見直しの検討を行っていく計画としている。現在の汚水処理費を下水道使用料で賄えていない状況を打破すべく取り組みを進めている。
</t>
    <rPh sb="18" eb="20">
      <t>セイビ</t>
    </rPh>
    <rPh sb="24" eb="26">
      <t>カンリ</t>
    </rPh>
    <rPh sb="66" eb="67">
      <t>トウ</t>
    </rPh>
    <rPh sb="68" eb="70">
      <t>カツヨウ</t>
    </rPh>
    <rPh sb="87" eb="88">
      <t>ト</t>
    </rPh>
    <rPh sb="89" eb="90">
      <t>ク</t>
    </rPh>
    <rPh sb="95" eb="97">
      <t>シュウマツ</t>
    </rPh>
    <rPh sb="97" eb="100">
      <t>ショリジョウ</t>
    </rPh>
    <rPh sb="102" eb="104">
      <t>ハイシ</t>
    </rPh>
    <rPh sb="106" eb="108">
      <t>コウイキ</t>
    </rPh>
    <rPh sb="109" eb="111">
      <t>ウンエイ</t>
    </rPh>
    <rPh sb="112" eb="113">
      <t>オコナ</t>
    </rPh>
    <rPh sb="117" eb="119">
      <t>シュウマツ</t>
    </rPh>
    <rPh sb="119" eb="122">
      <t>ショリジョウ</t>
    </rPh>
    <rPh sb="124" eb="126">
      <t>ヘンニュウ</t>
    </rPh>
    <rPh sb="127" eb="128">
      <t>ム</t>
    </rPh>
    <rPh sb="129" eb="131">
      <t>ジュンビ</t>
    </rPh>
    <rPh sb="132" eb="133">
      <t>スス</t>
    </rPh>
    <rPh sb="139" eb="141">
      <t>ジギョウ</t>
    </rPh>
    <rPh sb="141" eb="143">
      <t>ケイエイ</t>
    </rPh>
    <rPh sb="146" eb="149">
      <t>ゲスイドウ</t>
    </rPh>
    <rPh sb="149" eb="152">
      <t>シヨウリョウ</t>
    </rPh>
    <rPh sb="153" eb="155">
      <t>リョウキン</t>
    </rPh>
    <rPh sb="155" eb="157">
      <t>カイテイ</t>
    </rPh>
    <rPh sb="160" eb="162">
      <t>ネンド</t>
    </rPh>
    <rPh sb="163" eb="164">
      <t>オコナ</t>
    </rPh>
    <rPh sb="168" eb="169">
      <t>ゴ</t>
    </rPh>
    <rPh sb="175" eb="177">
      <t>シャカイ</t>
    </rPh>
    <rPh sb="177" eb="179">
      <t>ジョウセイ</t>
    </rPh>
    <rPh sb="180" eb="181">
      <t>フ</t>
    </rPh>
    <rPh sb="184" eb="185">
      <t>ウエ</t>
    </rPh>
    <rPh sb="187" eb="188">
      <t>ネン</t>
    </rPh>
    <rPh sb="188" eb="190">
      <t>カンカク</t>
    </rPh>
    <rPh sb="191" eb="193">
      <t>リョウキン</t>
    </rPh>
    <rPh sb="193" eb="195">
      <t>ミナオ</t>
    </rPh>
    <rPh sb="197" eb="199">
      <t>ケントウ</t>
    </rPh>
    <rPh sb="200" eb="201">
      <t>オコナ</t>
    </rPh>
    <rPh sb="205" eb="207">
      <t>ケイカク</t>
    </rPh>
    <rPh sb="213" eb="215">
      <t>ゲンザイ</t>
    </rPh>
    <rPh sb="235" eb="237">
      <t>ジョウキョウ</t>
    </rPh>
    <rPh sb="238" eb="240">
      <t>ダハ</t>
    </rPh>
    <rPh sb="243" eb="244">
      <t>ト</t>
    </rPh>
    <rPh sb="245" eb="246">
      <t>ク</t>
    </rPh>
    <rPh sb="248" eb="249">
      <t>スス</t>
    </rPh>
    <phoneticPr fontId="4"/>
  </si>
  <si>
    <t>H29年度に面整備が概成しており、経営の比重は、下水道施設等係る維持管理が多くを占めている。
下水道施設の改築等については、ストックマネジメント計画に沿って、低コスト及び合理的な改築工事を行っている。
経費回収率は、依然として下水道使用料に対し、汚水処理費が賄えていない状況が続いているが、下水道使用料を改定や下水道普及促進等を行い、経営の安定化に向けた事業展開を進めている。
「⑦施設利用率については、R4年決算統計の報告誤りであり、正しくは当該数値なし」</t>
    <rPh sb="155" eb="158">
      <t>ゲスイドウ</t>
    </rPh>
    <rPh sb="158" eb="160">
      <t>フキュウ</t>
    </rPh>
    <rPh sb="160" eb="162">
      <t>ソクシン</t>
    </rPh>
    <rPh sb="162" eb="163">
      <t>トウ</t>
    </rPh>
    <rPh sb="164" eb="165">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</si>
</sst>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formatCode="#,##0.00;&quot;△&quot;#,##0.00;&quot;-&quot;">
                  <c:v>0.28999999999999998</c:v>
                </c:pt>
                <c:pt idx="4" formatCode="#,##0.00;&quot;△&quot;#,##0.00;&quot;-&quot;">
                  <c:v>0.05</c:v>
                </c:pt>
              </c:numCache>
            </c:numRef>
          </c:val>
          <c:extLst>
            <c:ext xmlns:c16="http://schemas.microsoft.com/office/drawing/2014/chart" uri="{C3380CC4-5D6E-409C-BE32-E72D297353CC}">
              <c16:uniqueId val="{00000000-4D2F-44E3-9C45-419B4D1C78C2}"/>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0.04</c:v>
                </c:pt>
                <c:pt idx="2">
                  <c:v>0.06</c:v>
                </c:pt>
                <c:pt idx="3">
                  <c:v>0.27</c:v>
                </c:pt>
                <c:pt idx="4">
                  <c:v>0.22</c:v>
                </c:pt>
              </c:numCache>
            </c:numRef>
          </c:val>
          <c:smooth val="0"/>
          <c:extLst>
            <c:ext xmlns:c16="http://schemas.microsoft.com/office/drawing/2014/chart" uri="{C3380CC4-5D6E-409C-BE32-E72D297353CC}">
              <c16:uniqueId val="{00000001-4D2F-44E3-9C45-419B4D1C78C2}"/>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68.17</c:v>
                </c:pt>
              </c:numCache>
            </c:numRef>
          </c:val>
          <c:extLst>
            <c:ext xmlns:c16="http://schemas.microsoft.com/office/drawing/2014/chart" uri="{C3380CC4-5D6E-409C-BE32-E72D297353CC}">
              <c16:uniqueId val="{00000000-F84D-4550-BBB3-18B41D313498}"/>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46.17</c:v>
                </c:pt>
                <c:pt idx="1">
                  <c:v>45.68</c:v>
                </c:pt>
                <c:pt idx="2">
                  <c:v>45.87</c:v>
                </c:pt>
                <c:pt idx="3">
                  <c:v>44.24</c:v>
                </c:pt>
                <c:pt idx="4">
                  <c:v>45.3</c:v>
                </c:pt>
              </c:numCache>
            </c:numRef>
          </c:val>
          <c:smooth val="0"/>
          <c:extLst>
            <c:ext xmlns:c16="http://schemas.microsoft.com/office/drawing/2014/chart" uri="{C3380CC4-5D6E-409C-BE32-E72D297353CC}">
              <c16:uniqueId val="{00000001-F84D-4550-BBB3-18B41D313498}"/>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78.53</c:v>
                </c:pt>
                <c:pt idx="1">
                  <c:v>80.05</c:v>
                </c:pt>
                <c:pt idx="2">
                  <c:v>78.88</c:v>
                </c:pt>
                <c:pt idx="3">
                  <c:v>79.599999999999994</c:v>
                </c:pt>
                <c:pt idx="4">
                  <c:v>79.66</c:v>
                </c:pt>
              </c:numCache>
            </c:numRef>
          </c:val>
          <c:extLst>
            <c:ext xmlns:c16="http://schemas.microsoft.com/office/drawing/2014/chart" uri="{C3380CC4-5D6E-409C-BE32-E72D297353CC}">
              <c16:uniqueId val="{00000000-F718-4A76-8207-591A81A32DEE}"/>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87.84</c:v>
                </c:pt>
                <c:pt idx="1">
                  <c:v>87.96</c:v>
                </c:pt>
                <c:pt idx="2">
                  <c:v>87.65</c:v>
                </c:pt>
                <c:pt idx="3">
                  <c:v>88.15</c:v>
                </c:pt>
                <c:pt idx="4">
                  <c:v>88.37</c:v>
                </c:pt>
              </c:numCache>
            </c:numRef>
          </c:val>
          <c:smooth val="0"/>
          <c:extLst>
            <c:ext xmlns:c16="http://schemas.microsoft.com/office/drawing/2014/chart" uri="{C3380CC4-5D6E-409C-BE32-E72D297353CC}">
              <c16:uniqueId val="{00000001-F718-4A76-8207-591A81A32DEE}"/>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52.2</c:v>
                </c:pt>
                <c:pt idx="1">
                  <c:v>55.1</c:v>
                </c:pt>
                <c:pt idx="2">
                  <c:v>52.08</c:v>
                </c:pt>
                <c:pt idx="3">
                  <c:v>61.94</c:v>
                </c:pt>
                <c:pt idx="4">
                  <c:v>49.18</c:v>
                </c:pt>
              </c:numCache>
            </c:numRef>
          </c:val>
          <c:extLst>
            <c:ext xmlns:c16="http://schemas.microsoft.com/office/drawing/2014/chart" uri="{C3380CC4-5D6E-409C-BE32-E72D297353CC}">
              <c16:uniqueId val="{00000000-C0DB-4C8D-86A2-08553804CBB8}"/>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0DB-4C8D-86A2-08553804CBB8}"/>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59B-48A5-A7D5-70371DE2CB36}"/>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59B-48A5-A7D5-70371DE2CB36}"/>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7C4-494E-82DD-07F60D9ADD07}"/>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7C4-494E-82DD-07F60D9ADD07}"/>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A17-46E9-BB58-B3236C0B6AEB}"/>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A17-46E9-BB58-B3236C0B6AEB}"/>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18E-4316-AA62-DFEE9BFB97EC}"/>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18E-4316-AA62-DFEE9BFB97EC}"/>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592.45000000000005</c:v>
                </c:pt>
                <c:pt idx="1">
                  <c:v>584.36</c:v>
                </c:pt>
                <c:pt idx="2">
                  <c:v>565.12</c:v>
                </c:pt>
                <c:pt idx="3">
                  <c:v>548.32000000000005</c:v>
                </c:pt>
                <c:pt idx="4">
                  <c:v>482.95</c:v>
                </c:pt>
              </c:numCache>
            </c:numRef>
          </c:val>
          <c:extLst>
            <c:ext xmlns:c16="http://schemas.microsoft.com/office/drawing/2014/chart" uri="{C3380CC4-5D6E-409C-BE32-E72D297353CC}">
              <c16:uniqueId val="{00000000-145A-4829-90D1-3C61C5C6813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1252.71</c:v>
                </c:pt>
                <c:pt idx="1">
                  <c:v>1267.3900000000001</c:v>
                </c:pt>
                <c:pt idx="2">
                  <c:v>1268.6300000000001</c:v>
                </c:pt>
                <c:pt idx="3">
                  <c:v>1283.69</c:v>
                </c:pt>
                <c:pt idx="4">
                  <c:v>1160.22</c:v>
                </c:pt>
              </c:numCache>
            </c:numRef>
          </c:val>
          <c:smooth val="0"/>
          <c:extLst>
            <c:ext xmlns:c16="http://schemas.microsoft.com/office/drawing/2014/chart" uri="{C3380CC4-5D6E-409C-BE32-E72D297353CC}">
              <c16:uniqueId val="{00000001-145A-4829-90D1-3C61C5C6813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67.67</c:v>
                </c:pt>
                <c:pt idx="1">
                  <c:v>82.63</c:v>
                </c:pt>
                <c:pt idx="2">
                  <c:v>78.86</c:v>
                </c:pt>
                <c:pt idx="3">
                  <c:v>56.2</c:v>
                </c:pt>
                <c:pt idx="4">
                  <c:v>56.63</c:v>
                </c:pt>
              </c:numCache>
            </c:numRef>
          </c:val>
          <c:extLst>
            <c:ext xmlns:c16="http://schemas.microsoft.com/office/drawing/2014/chart" uri="{C3380CC4-5D6E-409C-BE32-E72D297353CC}">
              <c16:uniqueId val="{00000000-5753-4404-9707-492AFEEB5352}"/>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87.03</c:v>
                </c:pt>
                <c:pt idx="1">
                  <c:v>84.3</c:v>
                </c:pt>
                <c:pt idx="2">
                  <c:v>82.88</c:v>
                </c:pt>
                <c:pt idx="3">
                  <c:v>82.53</c:v>
                </c:pt>
                <c:pt idx="4">
                  <c:v>81.81</c:v>
                </c:pt>
              </c:numCache>
            </c:numRef>
          </c:val>
          <c:smooth val="0"/>
          <c:extLst>
            <c:ext xmlns:c16="http://schemas.microsoft.com/office/drawing/2014/chart" uri="{C3380CC4-5D6E-409C-BE32-E72D297353CC}">
              <c16:uniqueId val="{00000001-5753-4404-9707-492AFEEB5352}"/>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161.74</c:v>
                </c:pt>
                <c:pt idx="1">
                  <c:v>155.11000000000001</c:v>
                </c:pt>
                <c:pt idx="2">
                  <c:v>168.29</c:v>
                </c:pt>
                <c:pt idx="3">
                  <c:v>233.84</c:v>
                </c:pt>
                <c:pt idx="4">
                  <c:v>253.98</c:v>
                </c:pt>
              </c:numCache>
            </c:numRef>
          </c:val>
          <c:extLst>
            <c:ext xmlns:c16="http://schemas.microsoft.com/office/drawing/2014/chart" uri="{C3380CC4-5D6E-409C-BE32-E72D297353CC}">
              <c16:uniqueId val="{00000000-E607-49D5-A5D0-2BD634B94E6E}"/>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177.02</c:v>
                </c:pt>
                <c:pt idx="1">
                  <c:v>185.47</c:v>
                </c:pt>
                <c:pt idx="2">
                  <c:v>187.76</c:v>
                </c:pt>
                <c:pt idx="3">
                  <c:v>190.48</c:v>
                </c:pt>
                <c:pt idx="4">
                  <c:v>193.59</c:v>
                </c:pt>
              </c:numCache>
            </c:numRef>
          </c:val>
          <c:smooth val="0"/>
          <c:extLst>
            <c:ext xmlns:c16="http://schemas.microsoft.com/office/drawing/2014/chart" uri="{C3380CC4-5D6E-409C-BE32-E72D297353CC}">
              <c16:uniqueId val="{00000001-E607-49D5-A5D0-2BD634B94E6E}"/>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T1" zoomScaleNormal="100" workbookViewId="0">
      <selection activeCell="CD30" sqref="CD3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熊本県　氷川町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法非適用</v>
      </c>
      <c r="C8" s="40"/>
      <c r="D8" s="40"/>
      <c r="E8" s="40"/>
      <c r="F8" s="40"/>
      <c r="G8" s="40"/>
      <c r="H8" s="40"/>
      <c r="I8" s="40" t="str">
        <f>データ!J6</f>
        <v>下水道事業</v>
      </c>
      <c r="J8" s="40"/>
      <c r="K8" s="40"/>
      <c r="L8" s="40"/>
      <c r="M8" s="40"/>
      <c r="N8" s="40"/>
      <c r="O8" s="40"/>
      <c r="P8" s="40" t="str">
        <f>データ!K6</f>
        <v>特定環境保全公共下水道</v>
      </c>
      <c r="Q8" s="40"/>
      <c r="R8" s="40"/>
      <c r="S8" s="40"/>
      <c r="T8" s="40"/>
      <c r="U8" s="40"/>
      <c r="V8" s="40"/>
      <c r="W8" s="40" t="str">
        <f>データ!L6</f>
        <v>D1</v>
      </c>
      <c r="X8" s="40"/>
      <c r="Y8" s="40"/>
      <c r="Z8" s="40"/>
      <c r="AA8" s="40"/>
      <c r="AB8" s="40"/>
      <c r="AC8" s="40"/>
      <c r="AD8" s="41" t="str">
        <f>データ!$M$6</f>
        <v>非設置</v>
      </c>
      <c r="AE8" s="41"/>
      <c r="AF8" s="41"/>
      <c r="AG8" s="41"/>
      <c r="AH8" s="41"/>
      <c r="AI8" s="41"/>
      <c r="AJ8" s="41"/>
      <c r="AK8" s="3"/>
      <c r="AL8" s="42">
        <f>データ!S6</f>
        <v>11179</v>
      </c>
      <c r="AM8" s="42"/>
      <c r="AN8" s="42"/>
      <c r="AO8" s="42"/>
      <c r="AP8" s="42"/>
      <c r="AQ8" s="42"/>
      <c r="AR8" s="42"/>
      <c r="AS8" s="42"/>
      <c r="AT8" s="35">
        <f>データ!T6</f>
        <v>33.36</v>
      </c>
      <c r="AU8" s="35"/>
      <c r="AV8" s="35"/>
      <c r="AW8" s="35"/>
      <c r="AX8" s="35"/>
      <c r="AY8" s="35"/>
      <c r="AZ8" s="35"/>
      <c r="BA8" s="35"/>
      <c r="BB8" s="35">
        <f>データ!U6</f>
        <v>335.1</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t="str">
        <f>データ!O6</f>
        <v>該当数値なし</v>
      </c>
      <c r="J10" s="35"/>
      <c r="K10" s="35"/>
      <c r="L10" s="35"/>
      <c r="M10" s="35"/>
      <c r="N10" s="35"/>
      <c r="O10" s="35"/>
      <c r="P10" s="35">
        <f>データ!P6</f>
        <v>87.91</v>
      </c>
      <c r="Q10" s="35"/>
      <c r="R10" s="35"/>
      <c r="S10" s="35"/>
      <c r="T10" s="35"/>
      <c r="U10" s="35"/>
      <c r="V10" s="35"/>
      <c r="W10" s="35">
        <f>データ!Q6</f>
        <v>82.46</v>
      </c>
      <c r="X10" s="35"/>
      <c r="Y10" s="35"/>
      <c r="Z10" s="35"/>
      <c r="AA10" s="35"/>
      <c r="AB10" s="35"/>
      <c r="AC10" s="35"/>
      <c r="AD10" s="42">
        <f>データ!R6</f>
        <v>3210</v>
      </c>
      <c r="AE10" s="42"/>
      <c r="AF10" s="42"/>
      <c r="AG10" s="42"/>
      <c r="AH10" s="42"/>
      <c r="AI10" s="42"/>
      <c r="AJ10" s="42"/>
      <c r="AK10" s="2"/>
      <c r="AL10" s="42">
        <f>データ!V6</f>
        <v>9761</v>
      </c>
      <c r="AM10" s="42"/>
      <c r="AN10" s="42"/>
      <c r="AO10" s="42"/>
      <c r="AP10" s="42"/>
      <c r="AQ10" s="42"/>
      <c r="AR10" s="42"/>
      <c r="AS10" s="42"/>
      <c r="AT10" s="35">
        <f>データ!W6</f>
        <v>3.11</v>
      </c>
      <c r="AU10" s="35"/>
      <c r="AV10" s="35"/>
      <c r="AW10" s="35"/>
      <c r="AX10" s="35"/>
      <c r="AY10" s="35"/>
      <c r="AZ10" s="35"/>
      <c r="BA10" s="35"/>
      <c r="BB10" s="35">
        <f>データ!X6</f>
        <v>3138.59</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117</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115</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116</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【1,182.11】</v>
      </c>
      <c r="I86" s="12" t="str">
        <f>データ!CA6</f>
        <v>【73.78】</v>
      </c>
      <c r="J86" s="12" t="str">
        <f>データ!CL6</f>
        <v>【220.62】</v>
      </c>
      <c r="K86" s="12" t="str">
        <f>データ!CW6</f>
        <v>【42.22】</v>
      </c>
      <c r="L86" s="12" t="str">
        <f>データ!DH6</f>
        <v>【85.67】</v>
      </c>
      <c r="M86" s="12" t="s">
        <v>43</v>
      </c>
      <c r="N86" s="12" t="s">
        <v>43</v>
      </c>
      <c r="O86" s="12" t="str">
        <f>データ!EO6</f>
        <v>【0.13】</v>
      </c>
    </row>
  </sheetData>
  <sheetProtection algorithmName="SHA-512" hashValue="a93/MpkwZyZ7x6UkOz3oKg69Qckx0NsfslOeIkTOPs8DAiZflx/I+KZqr8VfjP5TcHRIC6XThtndClWVolsf4g==" saltValue="jaNIoMxMnc2JLqx2f5Iux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3" t="s">
        <v>53</v>
      </c>
      <c r="I3" s="74"/>
      <c r="J3" s="74"/>
      <c r="K3" s="74"/>
      <c r="L3" s="74"/>
      <c r="M3" s="74"/>
      <c r="N3" s="74"/>
      <c r="O3" s="74"/>
      <c r="P3" s="74"/>
      <c r="Q3" s="74"/>
      <c r="R3" s="74"/>
      <c r="S3" s="74"/>
      <c r="T3" s="74"/>
      <c r="U3" s="74"/>
      <c r="V3" s="74"/>
      <c r="W3" s="74"/>
      <c r="X3" s="75"/>
      <c r="Y3" s="79" t="s">
        <v>54</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55</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56</v>
      </c>
      <c r="B4" s="16"/>
      <c r="C4" s="16"/>
      <c r="D4" s="16"/>
      <c r="E4" s="16"/>
      <c r="F4" s="16"/>
      <c r="G4" s="16"/>
      <c r="H4" s="76"/>
      <c r="I4" s="77"/>
      <c r="J4" s="77"/>
      <c r="K4" s="77"/>
      <c r="L4" s="77"/>
      <c r="M4" s="77"/>
      <c r="N4" s="77"/>
      <c r="O4" s="77"/>
      <c r="P4" s="77"/>
      <c r="Q4" s="77"/>
      <c r="R4" s="77"/>
      <c r="S4" s="77"/>
      <c r="T4" s="77"/>
      <c r="U4" s="77"/>
      <c r="V4" s="77"/>
      <c r="W4" s="77"/>
      <c r="X4" s="78"/>
      <c r="Y4" s="72" t="s">
        <v>57</v>
      </c>
      <c r="Z4" s="72"/>
      <c r="AA4" s="72"/>
      <c r="AB4" s="72"/>
      <c r="AC4" s="72"/>
      <c r="AD4" s="72"/>
      <c r="AE4" s="72"/>
      <c r="AF4" s="72"/>
      <c r="AG4" s="72"/>
      <c r="AH4" s="72"/>
      <c r="AI4" s="72"/>
      <c r="AJ4" s="72" t="s">
        <v>58</v>
      </c>
      <c r="AK4" s="72"/>
      <c r="AL4" s="72"/>
      <c r="AM4" s="72"/>
      <c r="AN4" s="72"/>
      <c r="AO4" s="72"/>
      <c r="AP4" s="72"/>
      <c r="AQ4" s="72"/>
      <c r="AR4" s="72"/>
      <c r="AS4" s="72"/>
      <c r="AT4" s="72"/>
      <c r="AU4" s="72" t="s">
        <v>59</v>
      </c>
      <c r="AV4" s="72"/>
      <c r="AW4" s="72"/>
      <c r="AX4" s="72"/>
      <c r="AY4" s="72"/>
      <c r="AZ4" s="72"/>
      <c r="BA4" s="72"/>
      <c r="BB4" s="72"/>
      <c r="BC4" s="72"/>
      <c r="BD4" s="72"/>
      <c r="BE4" s="72"/>
      <c r="BF4" s="72" t="s">
        <v>60</v>
      </c>
      <c r="BG4" s="72"/>
      <c r="BH4" s="72"/>
      <c r="BI4" s="72"/>
      <c r="BJ4" s="72"/>
      <c r="BK4" s="72"/>
      <c r="BL4" s="72"/>
      <c r="BM4" s="72"/>
      <c r="BN4" s="72"/>
      <c r="BO4" s="72"/>
      <c r="BP4" s="72"/>
      <c r="BQ4" s="72" t="s">
        <v>61</v>
      </c>
      <c r="BR4" s="72"/>
      <c r="BS4" s="72"/>
      <c r="BT4" s="72"/>
      <c r="BU4" s="72"/>
      <c r="BV4" s="72"/>
      <c r="BW4" s="72"/>
      <c r="BX4" s="72"/>
      <c r="BY4" s="72"/>
      <c r="BZ4" s="72"/>
      <c r="CA4" s="72"/>
      <c r="CB4" s="72" t="s">
        <v>62</v>
      </c>
      <c r="CC4" s="72"/>
      <c r="CD4" s="72"/>
      <c r="CE4" s="72"/>
      <c r="CF4" s="72"/>
      <c r="CG4" s="72"/>
      <c r="CH4" s="72"/>
      <c r="CI4" s="72"/>
      <c r="CJ4" s="72"/>
      <c r="CK4" s="72"/>
      <c r="CL4" s="72"/>
      <c r="CM4" s="72" t="s">
        <v>63</v>
      </c>
      <c r="CN4" s="72"/>
      <c r="CO4" s="72"/>
      <c r="CP4" s="72"/>
      <c r="CQ4" s="72"/>
      <c r="CR4" s="72"/>
      <c r="CS4" s="72"/>
      <c r="CT4" s="72"/>
      <c r="CU4" s="72"/>
      <c r="CV4" s="72"/>
      <c r="CW4" s="72"/>
      <c r="CX4" s="72" t="s">
        <v>64</v>
      </c>
      <c r="CY4" s="72"/>
      <c r="CZ4" s="72"/>
      <c r="DA4" s="72"/>
      <c r="DB4" s="72"/>
      <c r="DC4" s="72"/>
      <c r="DD4" s="72"/>
      <c r="DE4" s="72"/>
      <c r="DF4" s="72"/>
      <c r="DG4" s="72"/>
      <c r="DH4" s="72"/>
      <c r="DI4" s="72" t="s">
        <v>65</v>
      </c>
      <c r="DJ4" s="72"/>
      <c r="DK4" s="72"/>
      <c r="DL4" s="72"/>
      <c r="DM4" s="72"/>
      <c r="DN4" s="72"/>
      <c r="DO4" s="72"/>
      <c r="DP4" s="72"/>
      <c r="DQ4" s="72"/>
      <c r="DR4" s="72"/>
      <c r="DS4" s="72"/>
      <c r="DT4" s="72" t="s">
        <v>66</v>
      </c>
      <c r="DU4" s="72"/>
      <c r="DV4" s="72"/>
      <c r="DW4" s="72"/>
      <c r="DX4" s="72"/>
      <c r="DY4" s="72"/>
      <c r="DZ4" s="72"/>
      <c r="EA4" s="72"/>
      <c r="EB4" s="72"/>
      <c r="EC4" s="72"/>
      <c r="ED4" s="72"/>
      <c r="EE4" s="72" t="s">
        <v>67</v>
      </c>
      <c r="EF4" s="72"/>
      <c r="EG4" s="72"/>
      <c r="EH4" s="72"/>
      <c r="EI4" s="72"/>
      <c r="EJ4" s="72"/>
      <c r="EK4" s="72"/>
      <c r="EL4" s="72"/>
      <c r="EM4" s="72"/>
      <c r="EN4" s="72"/>
      <c r="EO4" s="72"/>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2022</v>
      </c>
      <c r="C6" s="19">
        <f t="shared" ref="C6:X6" si="3">C7</f>
        <v>434680</v>
      </c>
      <c r="D6" s="19">
        <f t="shared" si="3"/>
        <v>47</v>
      </c>
      <c r="E6" s="19">
        <f t="shared" si="3"/>
        <v>17</v>
      </c>
      <c r="F6" s="19">
        <f t="shared" si="3"/>
        <v>4</v>
      </c>
      <c r="G6" s="19">
        <f t="shared" si="3"/>
        <v>0</v>
      </c>
      <c r="H6" s="19" t="str">
        <f t="shared" si="3"/>
        <v>熊本県　氷川町</v>
      </c>
      <c r="I6" s="19" t="str">
        <f t="shared" si="3"/>
        <v>法非適用</v>
      </c>
      <c r="J6" s="19" t="str">
        <f t="shared" si="3"/>
        <v>下水道事業</v>
      </c>
      <c r="K6" s="19" t="str">
        <f t="shared" si="3"/>
        <v>特定環境保全公共下水道</v>
      </c>
      <c r="L6" s="19" t="str">
        <f t="shared" si="3"/>
        <v>D1</v>
      </c>
      <c r="M6" s="19" t="str">
        <f t="shared" si="3"/>
        <v>非設置</v>
      </c>
      <c r="N6" s="20" t="str">
        <f t="shared" si="3"/>
        <v>-</v>
      </c>
      <c r="O6" s="20" t="str">
        <f t="shared" si="3"/>
        <v>該当数値なし</v>
      </c>
      <c r="P6" s="20">
        <f t="shared" si="3"/>
        <v>87.91</v>
      </c>
      <c r="Q6" s="20">
        <f t="shared" si="3"/>
        <v>82.46</v>
      </c>
      <c r="R6" s="20">
        <f t="shared" si="3"/>
        <v>3210</v>
      </c>
      <c r="S6" s="20">
        <f t="shared" si="3"/>
        <v>11179</v>
      </c>
      <c r="T6" s="20">
        <f t="shared" si="3"/>
        <v>33.36</v>
      </c>
      <c r="U6" s="20">
        <f t="shared" si="3"/>
        <v>335.1</v>
      </c>
      <c r="V6" s="20">
        <f t="shared" si="3"/>
        <v>9761</v>
      </c>
      <c r="W6" s="20">
        <f t="shared" si="3"/>
        <v>3.11</v>
      </c>
      <c r="X6" s="20">
        <f t="shared" si="3"/>
        <v>3138.59</v>
      </c>
      <c r="Y6" s="21">
        <f>IF(Y7="",NA(),Y7)</f>
        <v>52.2</v>
      </c>
      <c r="Z6" s="21">
        <f t="shared" ref="Z6:AH6" si="4">IF(Z7="",NA(),Z7)</f>
        <v>55.1</v>
      </c>
      <c r="AA6" s="21">
        <f t="shared" si="4"/>
        <v>52.08</v>
      </c>
      <c r="AB6" s="21">
        <f t="shared" si="4"/>
        <v>61.94</v>
      </c>
      <c r="AC6" s="21">
        <f t="shared" si="4"/>
        <v>49.18</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592.45000000000005</v>
      </c>
      <c r="BG6" s="21">
        <f t="shared" ref="BG6:BO6" si="7">IF(BG7="",NA(),BG7)</f>
        <v>584.36</v>
      </c>
      <c r="BH6" s="21">
        <f t="shared" si="7"/>
        <v>565.12</v>
      </c>
      <c r="BI6" s="21">
        <f t="shared" si="7"/>
        <v>548.32000000000005</v>
      </c>
      <c r="BJ6" s="21">
        <f t="shared" si="7"/>
        <v>482.95</v>
      </c>
      <c r="BK6" s="21">
        <f t="shared" si="7"/>
        <v>1252.71</v>
      </c>
      <c r="BL6" s="21">
        <f t="shared" si="7"/>
        <v>1267.3900000000001</v>
      </c>
      <c r="BM6" s="21">
        <f t="shared" si="7"/>
        <v>1268.6300000000001</v>
      </c>
      <c r="BN6" s="21">
        <f t="shared" si="7"/>
        <v>1283.69</v>
      </c>
      <c r="BO6" s="21">
        <f t="shared" si="7"/>
        <v>1160.22</v>
      </c>
      <c r="BP6" s="20" t="str">
        <f>IF(BP7="","",IF(BP7="-","【-】","【"&amp;SUBSTITUTE(TEXT(BP7,"#,##0.00"),"-","△")&amp;"】"))</f>
        <v>【1,182.11】</v>
      </c>
      <c r="BQ6" s="21">
        <f>IF(BQ7="",NA(),BQ7)</f>
        <v>67.67</v>
      </c>
      <c r="BR6" s="21">
        <f t="shared" ref="BR6:BZ6" si="8">IF(BR7="",NA(),BR7)</f>
        <v>82.63</v>
      </c>
      <c r="BS6" s="21">
        <f t="shared" si="8"/>
        <v>78.86</v>
      </c>
      <c r="BT6" s="21">
        <f t="shared" si="8"/>
        <v>56.2</v>
      </c>
      <c r="BU6" s="21">
        <f t="shared" si="8"/>
        <v>56.63</v>
      </c>
      <c r="BV6" s="21">
        <f t="shared" si="8"/>
        <v>87.03</v>
      </c>
      <c r="BW6" s="21">
        <f t="shared" si="8"/>
        <v>84.3</v>
      </c>
      <c r="BX6" s="21">
        <f t="shared" si="8"/>
        <v>82.88</v>
      </c>
      <c r="BY6" s="21">
        <f t="shared" si="8"/>
        <v>82.53</v>
      </c>
      <c r="BZ6" s="21">
        <f t="shared" si="8"/>
        <v>81.81</v>
      </c>
      <c r="CA6" s="20" t="str">
        <f>IF(CA7="","",IF(CA7="-","【-】","【"&amp;SUBSTITUTE(TEXT(CA7,"#,##0.00"),"-","△")&amp;"】"))</f>
        <v>【73.78】</v>
      </c>
      <c r="CB6" s="21">
        <f>IF(CB7="",NA(),CB7)</f>
        <v>161.74</v>
      </c>
      <c r="CC6" s="21">
        <f t="shared" ref="CC6:CK6" si="9">IF(CC7="",NA(),CC7)</f>
        <v>155.11000000000001</v>
      </c>
      <c r="CD6" s="21">
        <f t="shared" si="9"/>
        <v>168.29</v>
      </c>
      <c r="CE6" s="21">
        <f t="shared" si="9"/>
        <v>233.84</v>
      </c>
      <c r="CF6" s="21">
        <f t="shared" si="9"/>
        <v>253.98</v>
      </c>
      <c r="CG6" s="21">
        <f t="shared" si="9"/>
        <v>177.02</v>
      </c>
      <c r="CH6" s="21">
        <f t="shared" si="9"/>
        <v>185.47</v>
      </c>
      <c r="CI6" s="21">
        <f t="shared" si="9"/>
        <v>187.76</v>
      </c>
      <c r="CJ6" s="21">
        <f t="shared" si="9"/>
        <v>190.48</v>
      </c>
      <c r="CK6" s="21">
        <f t="shared" si="9"/>
        <v>193.59</v>
      </c>
      <c r="CL6" s="20" t="str">
        <f>IF(CL7="","",IF(CL7="-","【-】","【"&amp;SUBSTITUTE(TEXT(CL7,"#,##0.00"),"-","△")&amp;"】"))</f>
        <v>【220.62】</v>
      </c>
      <c r="CM6" s="21" t="str">
        <f>IF(CM7="",NA(),CM7)</f>
        <v>-</v>
      </c>
      <c r="CN6" s="21" t="str">
        <f t="shared" ref="CN6:CV6" si="10">IF(CN7="",NA(),CN7)</f>
        <v>-</v>
      </c>
      <c r="CO6" s="21" t="str">
        <f t="shared" si="10"/>
        <v>-</v>
      </c>
      <c r="CP6" s="21" t="str">
        <f t="shared" si="10"/>
        <v>-</v>
      </c>
      <c r="CQ6" s="21">
        <f t="shared" si="10"/>
        <v>68.17</v>
      </c>
      <c r="CR6" s="21">
        <f t="shared" si="10"/>
        <v>46.17</v>
      </c>
      <c r="CS6" s="21">
        <f t="shared" si="10"/>
        <v>45.68</v>
      </c>
      <c r="CT6" s="21">
        <f t="shared" si="10"/>
        <v>45.87</v>
      </c>
      <c r="CU6" s="21">
        <f t="shared" si="10"/>
        <v>44.24</v>
      </c>
      <c r="CV6" s="21">
        <f t="shared" si="10"/>
        <v>45.3</v>
      </c>
      <c r="CW6" s="20" t="str">
        <f>IF(CW7="","",IF(CW7="-","【-】","【"&amp;SUBSTITUTE(TEXT(CW7,"#,##0.00"),"-","△")&amp;"】"))</f>
        <v>【42.22】</v>
      </c>
      <c r="CX6" s="21">
        <f>IF(CX7="",NA(),CX7)</f>
        <v>78.53</v>
      </c>
      <c r="CY6" s="21">
        <f t="shared" ref="CY6:DG6" si="11">IF(CY7="",NA(),CY7)</f>
        <v>80.05</v>
      </c>
      <c r="CZ6" s="21">
        <f t="shared" si="11"/>
        <v>78.88</v>
      </c>
      <c r="DA6" s="21">
        <f t="shared" si="11"/>
        <v>79.599999999999994</v>
      </c>
      <c r="DB6" s="21">
        <f t="shared" si="11"/>
        <v>79.66</v>
      </c>
      <c r="DC6" s="21">
        <f t="shared" si="11"/>
        <v>87.84</v>
      </c>
      <c r="DD6" s="21">
        <f t="shared" si="11"/>
        <v>87.96</v>
      </c>
      <c r="DE6" s="21">
        <f t="shared" si="11"/>
        <v>87.65</v>
      </c>
      <c r="DF6" s="21">
        <f t="shared" si="11"/>
        <v>88.15</v>
      </c>
      <c r="DG6" s="21">
        <f t="shared" si="11"/>
        <v>88.37</v>
      </c>
      <c r="DH6" s="20" t="str">
        <f>IF(DH7="","",IF(DH7="-","【-】","【"&amp;SUBSTITUTE(TEXT(DH7,"#,##0.00"),"-","△")&amp;"】"))</f>
        <v>【85.67】</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1">
        <f t="shared" si="14"/>
        <v>0.28999999999999998</v>
      </c>
      <c r="EI6" s="21">
        <f t="shared" si="14"/>
        <v>0.05</v>
      </c>
      <c r="EJ6" s="21">
        <f t="shared" si="14"/>
        <v>0.06</v>
      </c>
      <c r="EK6" s="21">
        <f t="shared" si="14"/>
        <v>0.04</v>
      </c>
      <c r="EL6" s="21">
        <f t="shared" si="14"/>
        <v>0.06</v>
      </c>
      <c r="EM6" s="21">
        <f t="shared" si="14"/>
        <v>0.27</v>
      </c>
      <c r="EN6" s="21">
        <f t="shared" si="14"/>
        <v>0.22</v>
      </c>
      <c r="EO6" s="20" t="str">
        <f>IF(EO7="","",IF(EO7="-","【-】","【"&amp;SUBSTITUTE(TEXT(EO7,"#,##0.00"),"-","△")&amp;"】"))</f>
        <v>【0.13】</v>
      </c>
    </row>
    <row r="7" spans="1:145" s="22" customFormat="1" x14ac:dyDescent="0.15">
      <c r="A7" s="14"/>
      <c r="B7" s="23">
        <v>2022</v>
      </c>
      <c r="C7" s="23">
        <v>434680</v>
      </c>
      <c r="D7" s="23">
        <v>47</v>
      </c>
      <c r="E7" s="23">
        <v>17</v>
      </c>
      <c r="F7" s="23">
        <v>4</v>
      </c>
      <c r="G7" s="23">
        <v>0</v>
      </c>
      <c r="H7" s="23" t="s">
        <v>97</v>
      </c>
      <c r="I7" s="23" t="s">
        <v>98</v>
      </c>
      <c r="J7" s="23" t="s">
        <v>99</v>
      </c>
      <c r="K7" s="23" t="s">
        <v>100</v>
      </c>
      <c r="L7" s="23" t="s">
        <v>101</v>
      </c>
      <c r="M7" s="23" t="s">
        <v>102</v>
      </c>
      <c r="N7" s="24" t="s">
        <v>103</v>
      </c>
      <c r="O7" s="24" t="s">
        <v>104</v>
      </c>
      <c r="P7" s="24">
        <v>87.91</v>
      </c>
      <c r="Q7" s="24">
        <v>82.46</v>
      </c>
      <c r="R7" s="24">
        <v>3210</v>
      </c>
      <c r="S7" s="24">
        <v>11179</v>
      </c>
      <c r="T7" s="24">
        <v>33.36</v>
      </c>
      <c r="U7" s="24">
        <v>335.1</v>
      </c>
      <c r="V7" s="24">
        <v>9761</v>
      </c>
      <c r="W7" s="24">
        <v>3.11</v>
      </c>
      <c r="X7" s="24">
        <v>3138.59</v>
      </c>
      <c r="Y7" s="24">
        <v>52.2</v>
      </c>
      <c r="Z7" s="24">
        <v>55.1</v>
      </c>
      <c r="AA7" s="24">
        <v>52.08</v>
      </c>
      <c r="AB7" s="24">
        <v>61.94</v>
      </c>
      <c r="AC7" s="24">
        <v>49.18</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592.45000000000005</v>
      </c>
      <c r="BG7" s="24">
        <v>584.36</v>
      </c>
      <c r="BH7" s="24">
        <v>565.12</v>
      </c>
      <c r="BI7" s="24">
        <v>548.32000000000005</v>
      </c>
      <c r="BJ7" s="24">
        <v>482.95</v>
      </c>
      <c r="BK7" s="24">
        <v>1252.71</v>
      </c>
      <c r="BL7" s="24">
        <v>1267.3900000000001</v>
      </c>
      <c r="BM7" s="24">
        <v>1268.6300000000001</v>
      </c>
      <c r="BN7" s="24">
        <v>1283.69</v>
      </c>
      <c r="BO7" s="24">
        <v>1160.22</v>
      </c>
      <c r="BP7" s="24">
        <v>1182.1099999999999</v>
      </c>
      <c r="BQ7" s="24">
        <v>67.67</v>
      </c>
      <c r="BR7" s="24">
        <v>82.63</v>
      </c>
      <c r="BS7" s="24">
        <v>78.86</v>
      </c>
      <c r="BT7" s="24">
        <v>56.2</v>
      </c>
      <c r="BU7" s="24">
        <v>56.63</v>
      </c>
      <c r="BV7" s="24">
        <v>87.03</v>
      </c>
      <c r="BW7" s="24">
        <v>84.3</v>
      </c>
      <c r="BX7" s="24">
        <v>82.88</v>
      </c>
      <c r="BY7" s="24">
        <v>82.53</v>
      </c>
      <c r="BZ7" s="24">
        <v>81.81</v>
      </c>
      <c r="CA7" s="24">
        <v>73.78</v>
      </c>
      <c r="CB7" s="24">
        <v>161.74</v>
      </c>
      <c r="CC7" s="24">
        <v>155.11000000000001</v>
      </c>
      <c r="CD7" s="24">
        <v>168.29</v>
      </c>
      <c r="CE7" s="24">
        <v>233.84</v>
      </c>
      <c r="CF7" s="24">
        <v>253.98</v>
      </c>
      <c r="CG7" s="24">
        <v>177.02</v>
      </c>
      <c r="CH7" s="24">
        <v>185.47</v>
      </c>
      <c r="CI7" s="24">
        <v>187.76</v>
      </c>
      <c r="CJ7" s="24">
        <v>190.48</v>
      </c>
      <c r="CK7" s="24">
        <v>193.59</v>
      </c>
      <c r="CL7" s="24">
        <v>220.62</v>
      </c>
      <c r="CM7" s="24" t="s">
        <v>103</v>
      </c>
      <c r="CN7" s="24" t="s">
        <v>103</v>
      </c>
      <c r="CO7" s="24" t="s">
        <v>103</v>
      </c>
      <c r="CP7" s="24" t="s">
        <v>103</v>
      </c>
      <c r="CQ7" s="24">
        <v>68.17</v>
      </c>
      <c r="CR7" s="24">
        <v>46.17</v>
      </c>
      <c r="CS7" s="24">
        <v>45.68</v>
      </c>
      <c r="CT7" s="24">
        <v>45.87</v>
      </c>
      <c r="CU7" s="24">
        <v>44.24</v>
      </c>
      <c r="CV7" s="24">
        <v>45.3</v>
      </c>
      <c r="CW7" s="24">
        <v>42.22</v>
      </c>
      <c r="CX7" s="24">
        <v>78.53</v>
      </c>
      <c r="CY7" s="24">
        <v>80.05</v>
      </c>
      <c r="CZ7" s="24">
        <v>78.88</v>
      </c>
      <c r="DA7" s="24">
        <v>79.599999999999994</v>
      </c>
      <c r="DB7" s="24">
        <v>79.66</v>
      </c>
      <c r="DC7" s="24">
        <v>87.84</v>
      </c>
      <c r="DD7" s="24">
        <v>87.96</v>
      </c>
      <c r="DE7" s="24">
        <v>87.65</v>
      </c>
      <c r="DF7" s="24">
        <v>88.15</v>
      </c>
      <c r="DG7" s="24">
        <v>88.37</v>
      </c>
      <c r="DH7" s="24">
        <v>85.67</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0.28999999999999998</v>
      </c>
      <c r="EI7" s="24">
        <v>0.05</v>
      </c>
      <c r="EJ7" s="24">
        <v>0.06</v>
      </c>
      <c r="EK7" s="24">
        <v>0.04</v>
      </c>
      <c r="EL7" s="24">
        <v>0.06</v>
      </c>
      <c r="EM7" s="24">
        <v>0.27</v>
      </c>
      <c r="EN7" s="24">
        <v>0.22</v>
      </c>
      <c r="EO7" s="24">
        <v>0.13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110</v>
      </c>
    </row>
    <row r="12" spans="1:145" x14ac:dyDescent="0.15">
      <c r="B12">
        <v>1</v>
      </c>
      <c r="C12">
        <v>1</v>
      </c>
      <c r="D12">
        <v>2</v>
      </c>
      <c r="E12">
        <v>3</v>
      </c>
      <c r="F12">
        <v>4</v>
      </c>
      <c r="G12" t="s">
        <v>111</v>
      </c>
    </row>
    <row r="13" spans="1:145" x14ac:dyDescent="0.15">
      <c r="B13" t="s">
        <v>112</v>
      </c>
      <c r="C13" t="s">
        <v>113</v>
      </c>
      <c r="D13" t="s">
        <v>113</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黒田陽一</cp:lastModifiedBy>
  <dcterms:created xsi:type="dcterms:W3CDTF">2023-12-12T02:51:16Z</dcterms:created>
  <dcterms:modified xsi:type="dcterms:W3CDTF">2024-02-20T01:06:49Z</dcterms:modified>
  <cp:category/>
</cp:coreProperties>
</file>