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client\D\公営企業に係る経営比較分析表（令和４年度決算）の分析等について\提出用\"/>
    </mc:Choice>
  </mc:AlternateContent>
  <workbookProtection workbookAlgorithmName="SHA-512" workbookHashValue="/0F/OkWEv5ZdsQT7sIcuYVXT+xu+A8WPGnHN+LDtUgjG2OqRh65paOEaNGVzH5WK+j3+yQ5oTpaxVb1k+jXrnA==" workbookSaltValue="xjoftoNohzfrA6M+7syOf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<sst xmlns="http://schemas.openxmlformats.org/spreadsheetml/2006/main" count="236" uniqueCount="121">
  <si>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</si>
  <si>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</si>
  <si>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</si>
  <si>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</si>
  <si>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</si>
  <si>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</si>
  <si>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</si>
  <si>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</si>
  <si>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</si>
  <si>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</si>
  <si>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</si>
  <si>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</si>
  <si>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</si>
  <si>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</si>
  <si>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</si>
  <si>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</si>
  <si>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</si>
  <si>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</si>
  <si>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</si>
  <si>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</si>
  <si>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</si>
  <si>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</si>
  <si>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</si>
  <si>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</si>
  <si>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</si>
  <si>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</si>
  <si>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</si>
  <si>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</si>
  <si>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</si>
  <si>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</si>
  <si>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</si>
  <si>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</si>
  <si>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</si>
  <si>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</si>
  <si>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</si>
  <si>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</si>
  <si>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</si>
  <si>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</si>
  <si>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</si>
  <si>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</si>
  <si>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</si>
  <si>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</si>
  <si>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</si>
  <si>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</si>
  <si>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</si>
  <si>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</si>
  <si>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</si>
  <si>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</si>
  <si>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</si>
  <si>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</si>
  <si>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</si>
  <si>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</si>
  <si>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</si>
  <si>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</si>
  <si>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</si>
  <si>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</si>
  <si>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</si>
  <si>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</si>
  <si>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</si>
  <si>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</si>
  <si>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</si>
  <si>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</si>
  <si>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</si>
  <si>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</si>
  <si>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</si>
  <si>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</si>
  <si>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</si>
  <si>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</si>
  <si>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</si>
  <si>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</si>
  <si>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</si>
  <si>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</si>
  <si>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</si>
  <si>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</si>
  <si>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</si>
  <si>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</si>
  <si>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</si>
  <si>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</si>
  <si>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</si>
  <si>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</si>
  <si>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</si>
  <si>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</si>
  <si>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</si>
  <si>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</si>
  <si>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</si>
  <si>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</si>
  <si>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</si>
  <si>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</si>
  <si>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</si>
  <si>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</si>
  <si>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</si>
  <si>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</si>
  <si>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</si>
  <si>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</si>
  <si>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</si>
  <si>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</si>
  <si>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</si>
  <si>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</si>
  <si>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嘉島町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</si>
  <si>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</si>
  <si>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</si>
  <si>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</si>
  <si>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</si>
  <si>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</si>
  <si>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</si>
  <si>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</si>
  <si>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</si>
  <si>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</si>
  <si>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</si>
  <si>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</si>
  <si>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</si>
  <si>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</si>
  <si>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</si>
  <si>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</si>
  <si>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</si>
  <si>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</si>
  <si>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</si>
  <si>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</si>
  <si>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事業開始当初から大規模集客施設や土地区画整理事業区域の施設整備により安定的な経営状況にあるが、面整備の途中に熊本地震で被災した影響により施設の修繕などに費やした費用の返済等の課題が残る。今後は、嘉島町公共下水道事業経営戦略やストックマネジメント計画により、将来的な更新を視野に入れた管理を行っていく必要がある。</t>
    <rPh sb="41" eb="43">
      <t>ジョウキョウ</t>
    </rPh>
    <phoneticPr fontId="4"/>
  </si>
  <si>
    <t>①当初からの処理場建設費・管路整備費用にかかった地方債償還金が年々増えてきているが、住宅の新築や浄化槽から下水道への切り替え等により使用料収入が増加したことにより、単年度収支が黒字となっている。今後も更なる費用の削減と接続率の向上により健全経営を図る。
④類似団体平均値より低い数値を示しているものの、供用開始から17年以上が経過し、設備等の更新が必要となることから、普及促進を進め収益向上を図る。
⑤使用料で回収すべき経費をすべて賄えている状況であり、今後も更なる費用の削減及び接続率の向上を図る。
⑥類似団体と比較してほぼ同程度となっている。今後も施設の稼働状況に十分注意し、消費電力量を抑える等の効率的な汚水処理を行っていく。
⑦住宅の新築や改築により下水道接続世帯が増加しており、類似団体より高い利用率となっている。面整備の途中にあり、今後も下水道接続世帯の増加が見込まれることから、将来的に稼働率の向上による一定の改善が見込まれる。
⑧類似団体と同値となっているが、右肩上がりで上昇していることから、水質保全の面では年々向上している。</t>
    <rPh sb="42" eb="44">
      <t>ジュウタク</t>
    </rPh>
    <rPh sb="45" eb="47">
      <t>シンチク</t>
    </rPh>
    <rPh sb="48" eb="51">
      <t>ジョウカソウ</t>
    </rPh>
    <rPh sb="53" eb="56">
      <t>ゲスイドウ</t>
    </rPh>
    <rPh sb="58" eb="59">
      <t>キ</t>
    </rPh>
    <rPh sb="60" eb="61">
      <t>カ</t>
    </rPh>
    <rPh sb="62" eb="63">
      <t>トウ</t>
    </rPh>
    <rPh sb="66" eb="69">
      <t>シヨウリョウ</t>
    </rPh>
    <rPh sb="69" eb="71">
      <t>シュウニュウ</t>
    </rPh>
    <rPh sb="72" eb="74">
      <t>ゾウカ</t>
    </rPh>
    <rPh sb="82" eb="85">
      <t>タンネンド</t>
    </rPh>
    <rPh sb="85" eb="87">
      <t>シュウシ</t>
    </rPh>
    <rPh sb="97" eb="99">
      <t>コンゴ</t>
    </rPh>
    <rPh sb="263" eb="266">
      <t>ドウテイド</t>
    </rPh>
    <rPh sb="362" eb="363">
      <t>メン</t>
    </rPh>
    <rPh sb="363" eb="365">
      <t>セイビ</t>
    </rPh>
    <rPh sb="366" eb="368">
      <t>トチュウ</t>
    </rPh>
    <rPh sb="372" eb="374">
      <t>コンゴ</t>
    </rPh>
    <rPh sb="375" eb="378">
      <t>ゲスイドウ</t>
    </rPh>
    <rPh sb="378" eb="380">
      <t>セツゾク</t>
    </rPh>
    <rPh sb="380" eb="382">
      <t>セタイ</t>
    </rPh>
    <rPh sb="383" eb="385">
      <t>ゾウカ</t>
    </rPh>
    <rPh sb="386" eb="388">
      <t>ミコ</t>
    </rPh>
    <rPh sb="404" eb="406">
      <t>コウジョウ</t>
    </rPh>
    <phoneticPr fontId="4"/>
  </si>
  <si>
    <t>　供用開始後18年で管渠等の更新は行っていないが、熊本地震により被災した管渠の復旧工事を行ったため、類似団体より管渠改善率が高い数値を示している。今後はストックマネジメント計画により、将来的な更新を視野に入れた管理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</si>
</sst>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6.41</c:v>
                </c:pt>
                <c:pt idx="1">
                  <c:v>2.77</c:v>
                </c:pt>
                <c:pt idx="2">
                  <c:v>4.16</c:v>
                </c:pt>
                <c:pt idx="3">
                  <c:v>3.32</c:v>
                </c:pt>
                <c:pt idx="4">
                  <c:v>2.0299999999999998</c:v>
                </c:pt>
              </c:numCache>
            </c:numRef>
          </c:val>
          <c:extLst>
            <c:ext xmlns:c16="http://schemas.microsoft.com/office/drawing/2014/chart" uri="{C3380CC4-5D6E-409C-BE32-E72D297353CC}">
              <c16:uniqueId val="{00000000-8E01-45BD-884E-197DA49C846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0.18</c:v>
                </c:pt>
                <c:pt idx="2">
                  <c:v>1.65</c:v>
                </c:pt>
                <c:pt idx="3">
                  <c:v>0.14000000000000001</c:v>
                </c:pt>
                <c:pt idx="4">
                  <c:v>0.08</c:v>
                </c:pt>
              </c:numCache>
            </c:numRef>
          </c:val>
          <c:smooth val="0"/>
          <c:extLst>
            <c:ext xmlns:c16="http://schemas.microsoft.com/office/drawing/2014/chart" uri="{C3380CC4-5D6E-409C-BE32-E72D297353CC}">
              <c16:uniqueId val="{00000001-8E01-45BD-884E-197DA49C846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53.27</c:v>
                </c:pt>
                <c:pt idx="1">
                  <c:v>53.77</c:v>
                </c:pt>
                <c:pt idx="2">
                  <c:v>52.67</c:v>
                </c:pt>
                <c:pt idx="3">
                  <c:v>54.19</c:v>
                </c:pt>
                <c:pt idx="4">
                  <c:v>55.44</c:v>
                </c:pt>
              </c:numCache>
            </c:numRef>
          </c:val>
          <c:extLst>
            <c:ext xmlns:c16="http://schemas.microsoft.com/office/drawing/2014/chart" uri="{C3380CC4-5D6E-409C-BE32-E72D297353CC}">
              <c16:uniqueId val="{00000000-A86E-4027-958A-00D095E735C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45.44</c:v>
                </c:pt>
                <c:pt idx="1">
                  <c:v>47.28</c:v>
                </c:pt>
                <c:pt idx="2">
                  <c:v>50.53</c:v>
                </c:pt>
                <c:pt idx="3">
                  <c:v>51.42</c:v>
                </c:pt>
                <c:pt idx="4">
                  <c:v>48.95</c:v>
                </c:pt>
              </c:numCache>
            </c:numRef>
          </c:val>
          <c:smooth val="0"/>
          <c:extLst>
            <c:ext xmlns:c16="http://schemas.microsoft.com/office/drawing/2014/chart" uri="{C3380CC4-5D6E-409C-BE32-E72D297353CC}">
              <c16:uniqueId val="{00000001-A86E-4027-958A-00D095E735C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73.16</c:v>
                </c:pt>
                <c:pt idx="1">
                  <c:v>76.290000000000006</c:v>
                </c:pt>
                <c:pt idx="2">
                  <c:v>81.010000000000005</c:v>
                </c:pt>
                <c:pt idx="3">
                  <c:v>81.34</c:v>
                </c:pt>
                <c:pt idx="4">
                  <c:v>82.27</c:v>
                </c:pt>
              </c:numCache>
            </c:numRef>
          </c:val>
          <c:extLst>
            <c:ext xmlns:c16="http://schemas.microsoft.com/office/drawing/2014/chart" uri="{C3380CC4-5D6E-409C-BE32-E72D297353CC}">
              <c16:uniqueId val="{00000000-49DD-4E16-89F7-BE16A68D72C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65.97</c:v>
                </c:pt>
                <c:pt idx="1">
                  <c:v>64.7</c:v>
                </c:pt>
                <c:pt idx="2">
                  <c:v>82.08</c:v>
                </c:pt>
                <c:pt idx="3">
                  <c:v>81.34</c:v>
                </c:pt>
                <c:pt idx="4">
                  <c:v>81.14</c:v>
                </c:pt>
              </c:numCache>
            </c:numRef>
          </c:val>
          <c:smooth val="0"/>
          <c:extLst>
            <c:ext xmlns:c16="http://schemas.microsoft.com/office/drawing/2014/chart" uri="{C3380CC4-5D6E-409C-BE32-E72D297353CC}">
              <c16:uniqueId val="{00000001-49DD-4E16-89F7-BE16A68D72C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100.84</c:v>
                </c:pt>
                <c:pt idx="1">
                  <c:v>103.88</c:v>
                </c:pt>
                <c:pt idx="2">
                  <c:v>101.28</c:v>
                </c:pt>
                <c:pt idx="3">
                  <c:v>97.98</c:v>
                </c:pt>
                <c:pt idx="4">
                  <c:v>103.69</c:v>
                </c:pt>
              </c:numCache>
            </c:numRef>
          </c:val>
          <c:extLst>
            <c:ext xmlns:c16="http://schemas.microsoft.com/office/drawing/2014/chart" uri="{C3380CC4-5D6E-409C-BE32-E72D297353CC}">
              <c16:uniqueId val="{00000000-4986-4EA6-BDA7-0CF1E9D7660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86-4EA6-BDA7-0CF1E9D7660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2B-455F-AD80-5AB75976B9C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2B-455F-AD80-5AB75976B9C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1A-422A-B026-51BE04316B0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1A-422A-B026-51BE04316B0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9A-4B95-85E6-44B9DB30957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9A-4B95-85E6-44B9DB30957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D1-4299-9733-EB64448F9A6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D1-4299-9733-EB64448F9A6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782.25</c:v>
                </c:pt>
                <c:pt idx="1">
                  <c:v>677.53</c:v>
                </c:pt>
                <c:pt idx="2">
                  <c:v>797.58</c:v>
                </c:pt>
                <c:pt idx="3">
                  <c:v>721.03</c:v>
                </c:pt>
                <c:pt idx="4">
                  <c:v>718.96</c:v>
                </c:pt>
              </c:numCache>
            </c:numRef>
          </c:val>
          <c:extLst>
            <c:ext xmlns:c16="http://schemas.microsoft.com/office/drawing/2014/chart" uri="{C3380CC4-5D6E-409C-BE32-E72D297353CC}">
              <c16:uniqueId val="{00000000-3B62-490E-8D9F-11B251D38E5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722.53</c:v>
                </c:pt>
                <c:pt idx="1">
                  <c:v>933.3</c:v>
                </c:pt>
                <c:pt idx="2">
                  <c:v>1050.51</c:v>
                </c:pt>
                <c:pt idx="3">
                  <c:v>1102.01</c:v>
                </c:pt>
                <c:pt idx="4">
                  <c:v>987.36</c:v>
                </c:pt>
              </c:numCache>
            </c:numRef>
          </c:val>
          <c:smooth val="0"/>
          <c:extLst>
            <c:ext xmlns:c16="http://schemas.microsoft.com/office/drawing/2014/chart" uri="{C3380CC4-5D6E-409C-BE32-E72D297353CC}">
              <c16:uniqueId val="{00000001-3B62-490E-8D9F-11B251D38E5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A83-4BAA-AD83-E5622E81750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74.61</c:v>
                </c:pt>
                <c:pt idx="1">
                  <c:v>77.510000000000005</c:v>
                </c:pt>
                <c:pt idx="2">
                  <c:v>82.65</c:v>
                </c:pt>
                <c:pt idx="3">
                  <c:v>82.55</c:v>
                </c:pt>
                <c:pt idx="4">
                  <c:v>83.55</c:v>
                </c:pt>
              </c:numCache>
            </c:numRef>
          </c:val>
          <c:smooth val="0"/>
          <c:extLst>
            <c:ext xmlns:c16="http://schemas.microsoft.com/office/drawing/2014/chart" uri="{C3380CC4-5D6E-409C-BE32-E72D297353CC}">
              <c16:uniqueId val="{00000001-7A83-4BAA-AD83-E5622E81750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180</c:v>
                </c:pt>
                <c:pt idx="1">
                  <c:v>180</c:v>
                </c:pt>
                <c:pt idx="2">
                  <c:v>185</c:v>
                </c:pt>
                <c:pt idx="3">
                  <c:v>185</c:v>
                </c:pt>
                <c:pt idx="4">
                  <c:v>185</c:v>
                </c:pt>
              </c:numCache>
            </c:numRef>
          </c:val>
          <c:extLst>
            <c:ext xmlns:c16="http://schemas.microsoft.com/office/drawing/2014/chart" uri="{C3380CC4-5D6E-409C-BE32-E72D297353CC}">
              <c16:uniqueId val="{00000000-C06B-425A-9482-3E9BFBE006A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233.5</c:v>
                </c:pt>
                <c:pt idx="1">
                  <c:v>221.95</c:v>
                </c:pt>
                <c:pt idx="2">
                  <c:v>186.3</c:v>
                </c:pt>
                <c:pt idx="3">
                  <c:v>188.38</c:v>
                </c:pt>
                <c:pt idx="4">
                  <c:v>185.98</c:v>
                </c:pt>
              </c:numCache>
            </c:numRef>
          </c:val>
          <c:smooth val="0"/>
          <c:extLst>
            <c:ext xmlns:c16="http://schemas.microsoft.com/office/drawing/2014/chart" uri="{C3380CC4-5D6E-409C-BE32-E72D297353CC}">
              <c16:uniqueId val="{00000001-C06B-425A-9482-3E9BFBE006A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2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嘉島町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10072</v>
      </c>
      <c r="AM8" s="37"/>
      <c r="AN8" s="37"/>
      <c r="AO8" s="37"/>
      <c r="AP8" s="37"/>
      <c r="AQ8" s="37"/>
      <c r="AR8" s="37"/>
      <c r="AS8" s="37"/>
      <c r="AT8" s="38">
        <f>データ!T6</f>
        <v>16.649999999999999</v>
      </c>
      <c r="AU8" s="38"/>
      <c r="AV8" s="38"/>
      <c r="AW8" s="38"/>
      <c r="AX8" s="38"/>
      <c r="AY8" s="38"/>
      <c r="AZ8" s="38"/>
      <c r="BA8" s="38"/>
      <c r="BB8" s="38">
        <f>データ!U6</f>
        <v>604.91999999999996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76.709999999999994</v>
      </c>
      <c r="Q10" s="38"/>
      <c r="R10" s="38"/>
      <c r="S10" s="38"/>
      <c r="T10" s="38"/>
      <c r="U10" s="38"/>
      <c r="V10" s="38"/>
      <c r="W10" s="38">
        <f>データ!Q6</f>
        <v>82.83</v>
      </c>
      <c r="X10" s="38"/>
      <c r="Y10" s="38"/>
      <c r="Z10" s="38"/>
      <c r="AA10" s="38"/>
      <c r="AB10" s="38"/>
      <c r="AC10" s="38"/>
      <c r="AD10" s="37">
        <f>データ!R6</f>
        <v>4190</v>
      </c>
      <c r="AE10" s="37"/>
      <c r="AF10" s="37"/>
      <c r="AG10" s="37"/>
      <c r="AH10" s="37"/>
      <c r="AI10" s="37"/>
      <c r="AJ10" s="37"/>
      <c r="AK10" s="2"/>
      <c r="AL10" s="37">
        <f>データ!V6</f>
        <v>7748</v>
      </c>
      <c r="AM10" s="37"/>
      <c r="AN10" s="37"/>
      <c r="AO10" s="37"/>
      <c r="AP10" s="37"/>
      <c r="AQ10" s="37"/>
      <c r="AR10" s="37"/>
      <c r="AS10" s="37"/>
      <c r="AT10" s="38">
        <f>データ!W6</f>
        <v>2.61</v>
      </c>
      <c r="AU10" s="38"/>
      <c r="AV10" s="38"/>
      <c r="AW10" s="38"/>
      <c r="AX10" s="38"/>
      <c r="AY10" s="38"/>
      <c r="AZ10" s="38"/>
      <c r="BA10" s="38"/>
      <c r="BB10" s="38">
        <f>データ!X6</f>
        <v>2968.58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119</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120</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4"/>
      <c r="BM60" s="75"/>
      <c r="BN60" s="75"/>
      <c r="BO60" s="75"/>
      <c r="BP60" s="75"/>
      <c r="BQ60" s="75"/>
      <c r="BR60" s="75"/>
      <c r="BS60" s="75"/>
      <c r="BT60" s="75"/>
      <c r="BU60" s="75"/>
      <c r="BV60" s="75"/>
      <c r="BW60" s="75"/>
      <c r="BX60" s="75"/>
      <c r="BY60" s="75"/>
      <c r="BZ60" s="76"/>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118</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65" t="s">
        <v>30</v>
      </c>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43</v>
      </c>
      <c r="N86" s="12" t="s">
        <v>44</v>
      </c>
      <c r="O86" s="12" t="str">
        <f>データ!EO6</f>
        <v>【0.23】</v>
      </c>
    </row>
  </sheetData>
  <sheetProtection algorithmName="SHA-512" hashValue="XW0nVuM7TkYMyPPEyGY4yTiy+9DuMmu3PdGhROOhil+wb8upaD23wjENoIkS3qNKxG1PckNDM02i8bqKMzSmZQ==" saltValue="U12akmGEJ7OWvBsLGrKig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67" t="s">
        <v>54</v>
      </c>
      <c r="I3" s="68"/>
      <c r="J3" s="68"/>
      <c r="K3" s="68"/>
      <c r="L3" s="68"/>
      <c r="M3" s="68"/>
      <c r="N3" s="68"/>
      <c r="O3" s="68"/>
      <c r="P3" s="68"/>
      <c r="Q3" s="68"/>
      <c r="R3" s="68"/>
      <c r="S3" s="68"/>
      <c r="T3" s="68"/>
      <c r="U3" s="68"/>
      <c r="V3" s="68"/>
      <c r="W3" s="68"/>
      <c r="X3" s="69"/>
      <c r="Y3" s="73" t="s">
        <v>55</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56</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15">
      <c r="A4" s="14" t="s">
        <v>57</v>
      </c>
      <c r="B4" s="16"/>
      <c r="C4" s="16"/>
      <c r="D4" s="16"/>
      <c r="E4" s="16"/>
      <c r="F4" s="16"/>
      <c r="G4" s="16"/>
      <c r="H4" s="70"/>
      <c r="I4" s="71"/>
      <c r="J4" s="71"/>
      <c r="K4" s="71"/>
      <c r="L4" s="71"/>
      <c r="M4" s="71"/>
      <c r="N4" s="71"/>
      <c r="O4" s="71"/>
      <c r="P4" s="71"/>
      <c r="Q4" s="71"/>
      <c r="R4" s="71"/>
      <c r="S4" s="71"/>
      <c r="T4" s="71"/>
      <c r="U4" s="71"/>
      <c r="V4" s="71"/>
      <c r="W4" s="71"/>
      <c r="X4" s="72"/>
      <c r="Y4" s="66" t="s">
        <v>58</v>
      </c>
      <c r="Z4" s="66"/>
      <c r="AA4" s="66"/>
      <c r="AB4" s="66"/>
      <c r="AC4" s="66"/>
      <c r="AD4" s="66"/>
      <c r="AE4" s="66"/>
      <c r="AF4" s="66"/>
      <c r="AG4" s="66"/>
      <c r="AH4" s="66"/>
      <c r="AI4" s="66"/>
      <c r="AJ4" s="66" t="s">
        <v>59</v>
      </c>
      <c r="AK4" s="66"/>
      <c r="AL4" s="66"/>
      <c r="AM4" s="66"/>
      <c r="AN4" s="66"/>
      <c r="AO4" s="66"/>
      <c r="AP4" s="66"/>
      <c r="AQ4" s="66"/>
      <c r="AR4" s="66"/>
      <c r="AS4" s="66"/>
      <c r="AT4" s="66"/>
      <c r="AU4" s="66" t="s">
        <v>60</v>
      </c>
      <c r="AV4" s="66"/>
      <c r="AW4" s="66"/>
      <c r="AX4" s="66"/>
      <c r="AY4" s="66"/>
      <c r="AZ4" s="66"/>
      <c r="BA4" s="66"/>
      <c r="BB4" s="66"/>
      <c r="BC4" s="66"/>
      <c r="BD4" s="66"/>
      <c r="BE4" s="66"/>
      <c r="BF4" s="66" t="s">
        <v>61</v>
      </c>
      <c r="BG4" s="66"/>
      <c r="BH4" s="66"/>
      <c r="BI4" s="66"/>
      <c r="BJ4" s="66"/>
      <c r="BK4" s="66"/>
      <c r="BL4" s="66"/>
      <c r="BM4" s="66"/>
      <c r="BN4" s="66"/>
      <c r="BO4" s="66"/>
      <c r="BP4" s="66"/>
      <c r="BQ4" s="66" t="s">
        <v>62</v>
      </c>
      <c r="BR4" s="66"/>
      <c r="BS4" s="66"/>
      <c r="BT4" s="66"/>
      <c r="BU4" s="66"/>
      <c r="BV4" s="66"/>
      <c r="BW4" s="66"/>
      <c r="BX4" s="66"/>
      <c r="BY4" s="66"/>
      <c r="BZ4" s="66"/>
      <c r="CA4" s="66"/>
      <c r="CB4" s="66" t="s">
        <v>63</v>
      </c>
      <c r="CC4" s="66"/>
      <c r="CD4" s="66"/>
      <c r="CE4" s="66"/>
      <c r="CF4" s="66"/>
      <c r="CG4" s="66"/>
      <c r="CH4" s="66"/>
      <c r="CI4" s="66"/>
      <c r="CJ4" s="66"/>
      <c r="CK4" s="66"/>
      <c r="CL4" s="66"/>
      <c r="CM4" s="66" t="s">
        <v>64</v>
      </c>
      <c r="CN4" s="66"/>
      <c r="CO4" s="66"/>
      <c r="CP4" s="66"/>
      <c r="CQ4" s="66"/>
      <c r="CR4" s="66"/>
      <c r="CS4" s="66"/>
      <c r="CT4" s="66"/>
      <c r="CU4" s="66"/>
      <c r="CV4" s="66"/>
      <c r="CW4" s="66"/>
      <c r="CX4" s="66" t="s">
        <v>65</v>
      </c>
      <c r="CY4" s="66"/>
      <c r="CZ4" s="66"/>
      <c r="DA4" s="66"/>
      <c r="DB4" s="66"/>
      <c r="DC4" s="66"/>
      <c r="DD4" s="66"/>
      <c r="DE4" s="66"/>
      <c r="DF4" s="66"/>
      <c r="DG4" s="66"/>
      <c r="DH4" s="66"/>
      <c r="DI4" s="66" t="s">
        <v>66</v>
      </c>
      <c r="DJ4" s="66"/>
      <c r="DK4" s="66"/>
      <c r="DL4" s="66"/>
      <c r="DM4" s="66"/>
      <c r="DN4" s="66"/>
      <c r="DO4" s="66"/>
      <c r="DP4" s="66"/>
      <c r="DQ4" s="66"/>
      <c r="DR4" s="66"/>
      <c r="DS4" s="66"/>
      <c r="DT4" s="66" t="s">
        <v>67</v>
      </c>
      <c r="DU4" s="66"/>
      <c r="DV4" s="66"/>
      <c r="DW4" s="66"/>
      <c r="DX4" s="66"/>
      <c r="DY4" s="66"/>
      <c r="DZ4" s="66"/>
      <c r="EA4" s="66"/>
      <c r="EB4" s="66"/>
      <c r="EC4" s="66"/>
      <c r="ED4" s="66"/>
      <c r="EE4" s="66" t="s">
        <v>68</v>
      </c>
      <c r="EF4" s="66"/>
      <c r="EG4" s="66"/>
      <c r="EH4" s="66"/>
      <c r="EI4" s="66"/>
      <c r="EJ4" s="66"/>
      <c r="EK4" s="66"/>
      <c r="EL4" s="66"/>
      <c r="EM4" s="66"/>
      <c r="EN4" s="66"/>
      <c r="EO4" s="66"/>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434426</v>
      </c>
      <c r="D6" s="19">
        <f t="shared" si="3"/>
        <v>47</v>
      </c>
      <c r="E6" s="19">
        <f t="shared" si="3"/>
        <v>17</v>
      </c>
      <c r="F6" s="19">
        <f t="shared" si="3"/>
        <v>1</v>
      </c>
      <c r="G6" s="19">
        <f t="shared" si="3"/>
        <v>0</v>
      </c>
      <c r="H6" s="19" t="str">
        <f t="shared" si="3"/>
        <v>熊本県　嘉島町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76.709999999999994</v>
      </c>
      <c r="Q6" s="20">
        <f t="shared" si="3"/>
        <v>82.83</v>
      </c>
      <c r="R6" s="20">
        <f t="shared" si="3"/>
        <v>4190</v>
      </c>
      <c r="S6" s="20">
        <f t="shared" si="3"/>
        <v>10072</v>
      </c>
      <c r="T6" s="20">
        <f t="shared" si="3"/>
        <v>16.649999999999999</v>
      </c>
      <c r="U6" s="20">
        <f t="shared" si="3"/>
        <v>604.91999999999996</v>
      </c>
      <c r="V6" s="20">
        <f t="shared" si="3"/>
        <v>7748</v>
      </c>
      <c r="W6" s="20">
        <f t="shared" si="3"/>
        <v>2.61</v>
      </c>
      <c r="X6" s="20">
        <f t="shared" si="3"/>
        <v>2968.58</v>
      </c>
      <c r="Y6" s="21">
        <f>IF(Y7="",NA(),Y7)</f>
        <v>100.84</v>
      </c>
      <c r="Z6" s="21">
        <f t="shared" ref="Z6:AH6" si="4">IF(Z7="",NA(),Z7)</f>
        <v>103.88</v>
      </c>
      <c r="AA6" s="21">
        <f t="shared" si="4"/>
        <v>101.28</v>
      </c>
      <c r="AB6" s="21">
        <f t="shared" si="4"/>
        <v>97.98</v>
      </c>
      <c r="AC6" s="21">
        <f t="shared" si="4"/>
        <v>103.69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782.25</v>
      </c>
      <c r="BG6" s="21">
        <f t="shared" ref="BG6:BO6" si="7">IF(BG7="",NA(),BG7)</f>
        <v>677.53</v>
      </c>
      <c r="BH6" s="21">
        <f t="shared" si="7"/>
        <v>797.58</v>
      </c>
      <c r="BI6" s="21">
        <f t="shared" si="7"/>
        <v>721.03</v>
      </c>
      <c r="BJ6" s="21">
        <f t="shared" si="7"/>
        <v>718.96</v>
      </c>
      <c r="BK6" s="21">
        <f t="shared" si="7"/>
        <v>722.53</v>
      </c>
      <c r="BL6" s="21">
        <f t="shared" si="7"/>
        <v>933.3</v>
      </c>
      <c r="BM6" s="21">
        <f t="shared" si="7"/>
        <v>1050.51</v>
      </c>
      <c r="BN6" s="21">
        <f t="shared" si="7"/>
        <v>1102.01</v>
      </c>
      <c r="BO6" s="21">
        <f t="shared" si="7"/>
        <v>987.36</v>
      </c>
      <c r="BP6" s="20" t="str">
        <f>IF(BP7="","",IF(BP7="-","【-】","【"&amp;SUBSTITUTE(TEXT(BP7,"#,##0.00"),"-","△")&amp;"】"))</f>
        <v>【652.82】</v>
      </c>
      <c r="BQ6" s="21">
        <f>IF(BQ7="",NA(),BQ7)</f>
        <v>100</v>
      </c>
      <c r="BR6" s="21">
        <f t="shared" ref="BR6:BZ6" si="8">IF(BR7="",NA(),BR7)</f>
        <v>100</v>
      </c>
      <c r="BS6" s="21">
        <f t="shared" si="8"/>
        <v>100</v>
      </c>
      <c r="BT6" s="21">
        <f t="shared" si="8"/>
        <v>100</v>
      </c>
      <c r="BU6" s="21">
        <f t="shared" si="8"/>
        <v>100</v>
      </c>
      <c r="BV6" s="21">
        <f t="shared" si="8"/>
        <v>74.61</v>
      </c>
      <c r="BW6" s="21">
        <f t="shared" si="8"/>
        <v>77.510000000000005</v>
      </c>
      <c r="BX6" s="21">
        <f t="shared" si="8"/>
        <v>82.65</v>
      </c>
      <c r="BY6" s="21">
        <f t="shared" si="8"/>
        <v>82.55</v>
      </c>
      <c r="BZ6" s="21">
        <f t="shared" si="8"/>
        <v>83.55</v>
      </c>
      <c r="CA6" s="20" t="str">
        <f>IF(CA7="","",IF(CA7="-","【-】","【"&amp;SUBSTITUTE(TEXT(CA7,"#,##0.00"),"-","△")&amp;"】"))</f>
        <v>【97.61】</v>
      </c>
      <c r="CB6" s="21">
        <f>IF(CB7="",NA(),CB7)</f>
        <v>180</v>
      </c>
      <c r="CC6" s="21">
        <f t="shared" ref="CC6:CK6" si="9">IF(CC7="",NA(),CC7)</f>
        <v>180</v>
      </c>
      <c r="CD6" s="21">
        <f t="shared" si="9"/>
        <v>185</v>
      </c>
      <c r="CE6" s="21">
        <f t="shared" si="9"/>
        <v>185</v>
      </c>
      <c r="CF6" s="21">
        <f t="shared" si="9"/>
        <v>185</v>
      </c>
      <c r="CG6" s="21">
        <f t="shared" si="9"/>
        <v>233.5</v>
      </c>
      <c r="CH6" s="21">
        <f t="shared" si="9"/>
        <v>221.95</v>
      </c>
      <c r="CI6" s="21">
        <f t="shared" si="9"/>
        <v>186.3</v>
      </c>
      <c r="CJ6" s="21">
        <f t="shared" si="9"/>
        <v>188.38</v>
      </c>
      <c r="CK6" s="21">
        <f t="shared" si="9"/>
        <v>185.98</v>
      </c>
      <c r="CL6" s="20" t="str">
        <f>IF(CL7="","",IF(CL7="-","【-】","【"&amp;SUBSTITUTE(TEXT(CL7,"#,##0.00"),"-","△")&amp;"】"))</f>
        <v>【138.29】</v>
      </c>
      <c r="CM6" s="21">
        <f>IF(CM7="",NA(),CM7)</f>
        <v>53.27</v>
      </c>
      <c r="CN6" s="21">
        <f t="shared" ref="CN6:CV6" si="10">IF(CN7="",NA(),CN7)</f>
        <v>53.77</v>
      </c>
      <c r="CO6" s="21">
        <f t="shared" si="10"/>
        <v>52.67</v>
      </c>
      <c r="CP6" s="21">
        <f t="shared" si="10"/>
        <v>54.19</v>
      </c>
      <c r="CQ6" s="21">
        <f t="shared" si="10"/>
        <v>55.44</v>
      </c>
      <c r="CR6" s="21">
        <f t="shared" si="10"/>
        <v>45.44</v>
      </c>
      <c r="CS6" s="21">
        <f t="shared" si="10"/>
        <v>47.28</v>
      </c>
      <c r="CT6" s="21">
        <f t="shared" si="10"/>
        <v>50.53</v>
      </c>
      <c r="CU6" s="21">
        <f t="shared" si="10"/>
        <v>51.42</v>
      </c>
      <c r="CV6" s="21">
        <f t="shared" si="10"/>
        <v>48.95</v>
      </c>
      <c r="CW6" s="20" t="str">
        <f>IF(CW7="","",IF(CW7="-","【-】","【"&amp;SUBSTITUTE(TEXT(CW7,"#,##0.00"),"-","△")&amp;"】"))</f>
        <v>【59.10】</v>
      </c>
      <c r="CX6" s="21">
        <f>IF(CX7="",NA(),CX7)</f>
        <v>73.16</v>
      </c>
      <c r="CY6" s="21">
        <f t="shared" ref="CY6:DG6" si="11">IF(CY7="",NA(),CY7)</f>
        <v>76.290000000000006</v>
      </c>
      <c r="CZ6" s="21">
        <f t="shared" si="11"/>
        <v>81.010000000000005</v>
      </c>
      <c r="DA6" s="21">
        <f t="shared" si="11"/>
        <v>81.34</v>
      </c>
      <c r="DB6" s="21">
        <f t="shared" si="11"/>
        <v>82.27</v>
      </c>
      <c r="DC6" s="21">
        <f t="shared" si="11"/>
        <v>65.97</v>
      </c>
      <c r="DD6" s="21">
        <f t="shared" si="11"/>
        <v>64.7</v>
      </c>
      <c r="DE6" s="21">
        <f t="shared" si="11"/>
        <v>82.08</v>
      </c>
      <c r="DF6" s="21">
        <f t="shared" si="11"/>
        <v>81.34</v>
      </c>
      <c r="DG6" s="21">
        <f t="shared" si="11"/>
        <v>81.14</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6.41</v>
      </c>
      <c r="EF6" s="21">
        <f t="shared" ref="EF6:EN6" si="14">IF(EF7="",NA(),EF7)</f>
        <v>2.77</v>
      </c>
      <c r="EG6" s="21">
        <f t="shared" si="14"/>
        <v>4.16</v>
      </c>
      <c r="EH6" s="21">
        <f t="shared" si="14"/>
        <v>3.32</v>
      </c>
      <c r="EI6" s="21">
        <f t="shared" si="14"/>
        <v>2.0299999999999998</v>
      </c>
      <c r="EJ6" s="21">
        <f t="shared" si="14"/>
        <v>0.25</v>
      </c>
      <c r="EK6" s="21">
        <f t="shared" si="14"/>
        <v>0.18</v>
      </c>
      <c r="EL6" s="21">
        <f t="shared" si="14"/>
        <v>1.65</v>
      </c>
      <c r="EM6" s="21">
        <f t="shared" si="14"/>
        <v>0.14000000000000001</v>
      </c>
      <c r="EN6" s="21">
        <f t="shared" si="14"/>
        <v>0.08</v>
      </c>
      <c r="EO6" s="20" t="str">
        <f>IF(EO7="","",IF(EO7="-","【-】","【"&amp;SUBSTITUTE(TEXT(EO7,"#,##0.00"),"-","△")&amp;"】"))</f>
        <v>【0.23】</v>
      </c>
    </row>
    <row r="7" spans="1:145" s="22" customFormat="1" x14ac:dyDescent="0.15">
      <c r="A7" s="14"/>
      <c r="B7" s="23">
        <v>2022</v>
      </c>
      <c r="C7" s="23">
        <v>434426</v>
      </c>
      <c r="D7" s="23">
        <v>47</v>
      </c>
      <c r="E7" s="23">
        <v>17</v>
      </c>
      <c r="F7" s="23">
        <v>1</v>
      </c>
      <c r="G7" s="23">
        <v>0</v>
      </c>
      <c r="H7" s="23" t="s">
        <v>98</v>
      </c>
      <c r="I7" s="23" t="s">
        <v>99</v>
      </c>
      <c r="J7" s="23" t="s">
        <v>100</v>
      </c>
      <c r="K7" s="23" t="s">
        <v>101</v>
      </c>
      <c r="L7" s="23" t="s">
        <v>102</v>
      </c>
      <c r="M7" s="23" t="s">
        <v>103</v>
      </c>
      <c r="N7" s="24" t="s">
        <v>104</v>
      </c>
      <c r="O7" s="24" t="s">
        <v>105</v>
      </c>
      <c r="P7" s="24">
        <v>76.709999999999994</v>
      </c>
      <c r="Q7" s="24">
        <v>82.83</v>
      </c>
      <c r="R7" s="24">
        <v>4190</v>
      </c>
      <c r="S7" s="24">
        <v>10072</v>
      </c>
      <c r="T7" s="24">
        <v>16.649999999999999</v>
      </c>
      <c r="U7" s="24">
        <v>604.91999999999996</v>
      </c>
      <c r="V7" s="24">
        <v>7748</v>
      </c>
      <c r="W7" s="24">
        <v>2.61</v>
      </c>
      <c r="X7" s="24">
        <v>2968.58</v>
      </c>
      <c r="Y7" s="24">
        <v>100.84</v>
      </c>
      <c r="Z7" s="24">
        <v>103.88</v>
      </c>
      <c r="AA7" s="24">
        <v>101.28</v>
      </c>
      <c r="AB7" s="24">
        <v>97.98</v>
      </c>
      <c r="AC7" s="24">
        <v>103.69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782.25</v>
      </c>
      <c r="BG7" s="24">
        <v>677.53</v>
      </c>
      <c r="BH7" s="24">
        <v>797.58</v>
      </c>
      <c r="BI7" s="24">
        <v>721.03</v>
      </c>
      <c r="BJ7" s="24">
        <v>718.96</v>
      </c>
      <c r="BK7" s="24">
        <v>722.53</v>
      </c>
      <c r="BL7" s="24">
        <v>933.3</v>
      </c>
      <c r="BM7" s="24">
        <v>1050.51</v>
      </c>
      <c r="BN7" s="24">
        <v>1102.01</v>
      </c>
      <c r="BO7" s="24">
        <v>987.36</v>
      </c>
      <c r="BP7" s="24">
        <v>652.82000000000005</v>
      </c>
      <c r="BQ7" s="24">
        <v>100</v>
      </c>
      <c r="BR7" s="24">
        <v>100</v>
      </c>
      <c r="BS7" s="24">
        <v>100</v>
      </c>
      <c r="BT7" s="24">
        <v>100</v>
      </c>
      <c r="BU7" s="24">
        <v>100</v>
      </c>
      <c r="BV7" s="24">
        <v>74.61</v>
      </c>
      <c r="BW7" s="24">
        <v>77.510000000000005</v>
      </c>
      <c r="BX7" s="24">
        <v>82.65</v>
      </c>
      <c r="BY7" s="24">
        <v>82.55</v>
      </c>
      <c r="BZ7" s="24">
        <v>83.55</v>
      </c>
      <c r="CA7" s="24">
        <v>97.61</v>
      </c>
      <c r="CB7" s="24">
        <v>180</v>
      </c>
      <c r="CC7" s="24">
        <v>180</v>
      </c>
      <c r="CD7" s="24">
        <v>185</v>
      </c>
      <c r="CE7" s="24">
        <v>185</v>
      </c>
      <c r="CF7" s="24">
        <v>185</v>
      </c>
      <c r="CG7" s="24">
        <v>233.5</v>
      </c>
      <c r="CH7" s="24">
        <v>221.95</v>
      </c>
      <c r="CI7" s="24">
        <v>186.3</v>
      </c>
      <c r="CJ7" s="24">
        <v>188.38</v>
      </c>
      <c r="CK7" s="24">
        <v>185.98</v>
      </c>
      <c r="CL7" s="24">
        <v>138.29</v>
      </c>
      <c r="CM7" s="24">
        <v>53.27</v>
      </c>
      <c r="CN7" s="24">
        <v>53.77</v>
      </c>
      <c r="CO7" s="24">
        <v>52.67</v>
      </c>
      <c r="CP7" s="24">
        <v>54.19</v>
      </c>
      <c r="CQ7" s="24">
        <v>55.44</v>
      </c>
      <c r="CR7" s="24">
        <v>45.44</v>
      </c>
      <c r="CS7" s="24">
        <v>47.28</v>
      </c>
      <c r="CT7" s="24">
        <v>50.53</v>
      </c>
      <c r="CU7" s="24">
        <v>51.42</v>
      </c>
      <c r="CV7" s="24">
        <v>48.95</v>
      </c>
      <c r="CW7" s="24">
        <v>59.1</v>
      </c>
      <c r="CX7" s="24">
        <v>73.16</v>
      </c>
      <c r="CY7" s="24">
        <v>76.290000000000006</v>
      </c>
      <c r="CZ7" s="24">
        <v>81.010000000000005</v>
      </c>
      <c r="DA7" s="24">
        <v>81.34</v>
      </c>
      <c r="DB7" s="24">
        <v>82.27</v>
      </c>
      <c r="DC7" s="24">
        <v>65.97</v>
      </c>
      <c r="DD7" s="24">
        <v>64.7</v>
      </c>
      <c r="DE7" s="24">
        <v>82.08</v>
      </c>
      <c r="DF7" s="24">
        <v>81.34</v>
      </c>
      <c r="DG7" s="24">
        <v>81.14</v>
      </c>
      <c r="DH7" s="24">
        <v>95.82</v>
      </c>
      <c r="DI7" s="24"/>
      <c r="DJ7" s="24"/>
      <c r="DK7" s="24"/>
      <c r="DL7" s="24"/>
      <c r="DM7" s="24"/>
      <c r="DN7" s="24"/>
      <c r="DO7" s="24"/>
      <c r="DP7" s="24"/>
      <c r="DQ7" s="24"/>
      <c r="DR7" s="24"/>
      <c r="DS7" s="24"/>
      <c r="DT7" s="24"/>
      <c r="DU7" s="24"/>
      <c r="DV7" s="24"/>
      <c r="DW7" s="24"/>
      <c r="DX7" s="24"/>
      <c r="DY7" s="24"/>
      <c r="DZ7" s="24"/>
      <c r="EA7" s="24"/>
      <c r="EB7" s="24"/>
      <c r="EC7" s="24"/>
      <c r="ED7" s="24"/>
      <c r="EE7" s="24">
        <v>6.41</v>
      </c>
      <c r="EF7" s="24">
        <v>2.77</v>
      </c>
      <c r="EG7" s="24">
        <v>4.16</v>
      </c>
      <c r="EH7" s="24">
        <v>3.32</v>
      </c>
      <c r="EI7" s="24">
        <v>2.0299999999999998</v>
      </c>
      <c r="EJ7" s="24">
        <v>0.25</v>
      </c>
      <c r="EK7" s="24">
        <v>0.18</v>
      </c>
      <c r="EL7" s="24">
        <v>1.65</v>
      </c>
      <c r="EM7" s="24">
        <v>0.14000000000000001</v>
      </c>
      <c r="EN7" s="24">
        <v>0.08</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智子</cp:lastModifiedBy>
  <cp:lastPrinted>2024-01-19T01:47:12Z</cp:lastPrinted>
  <dcterms:created xsi:type="dcterms:W3CDTF">2023-12-12T02:48:09Z</dcterms:created>
  <dcterms:modified xsi:type="dcterms:W3CDTF">2024-01-19T01:51:48Z</dcterms:modified>
  <cp:category/>
</cp:coreProperties>
</file>