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6 県→国\02 公表資料\【ここへ格納】法非適用事業\171 公共下水\"/>
    </mc:Choice>
  </mc:AlternateContent>
  <workbookProtection workbookAlgorithmName="SHA-512" workbookHashValue="MSRN+J9H9MDEMiarZop+Swz8yjlhX4YhTMoX4UPwXyUXyTSPTCzTnnkomZQ/1JbsZzo+TnNoRiW6bWkcf9yvxw==" workbookSaltValue="q8WYiVFGSXNPsXh1pSZqNw==" workbookSpinCount="100000" lockStructure="1"/>
  <bookViews>
    <workbookView xWindow="0" yWindow="0" windowWidth="28800" windowHeight="1173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AT8" i="4" s="1"/>
  <c r="S6" i="5"/>
  <c r="AL8" i="4" s="1"/>
  <c r="R6" i="5"/>
  <c r="Q6" i="5"/>
  <c r="W10" i="4" s="1"/>
  <c r="P6" i="5"/>
  <c r="P10" i="4" s="1"/>
  <c r="O6" i="5"/>
  <c r="I10" i="4" s="1"/>
  <c r="N6" i="5"/>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H86" i="4"/>
  <c r="E86" i="4"/>
  <c r="BB10" i="4"/>
  <c r="AT10" i="4"/>
  <c r="AL10" i="4"/>
  <c r="AD10" i="4"/>
  <c r="B10" i="4"/>
  <c r="W8"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<sst xmlns="http://schemas.openxmlformats.org/spreadsheetml/2006/main" count="236" uniqueCount="120">
  <si>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</si>
  <si>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</si>
  <si>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</si>
  <si>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</si>
  <si>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</si>
  <si>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</si>
  <si>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</si>
  <si>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</si>
  <si>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</si>
  <si>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</si>
  <si>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</si>
  <si>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</si>
  <si>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</si>
  <si>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</si>
  <si>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</si>
  <si>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</si>
  <si>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</si>
  <si>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</si>
  <si>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</si>
  <si>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</si>
  <si>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</si>
  <si>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</si>
  <si>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</si>
  <si>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</si>
  <si>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</si>
  <si>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</si>
  <si>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</si>
  <si>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</si>
  <si>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</si>
  <si>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</si>
  <si>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</si>
  <si>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</si>
  <si>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</si>
  <si>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</si>
  <si>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</si>
  <si>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</si>
  <si>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</si>
  <si>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</si>
  <si>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</si>
  <si>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</si>
  <si>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</si>
  <si>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</si>
  <si>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</si>
  <si>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</si>
  <si>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</si>
  <si>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</si>
  <si>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</si>
  <si>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</si>
  <si>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</si>
  <si>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</si>
  <si>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</si>
  <si>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</si>
  <si>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</si>
  <si>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</si>
  <si>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</si>
  <si>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</si>
  <si>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</si>
  <si>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</si>
  <si>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</si>
  <si>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</si>
  <si>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</si>
  <si>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</si>
  <si>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</si>
  <si>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</si>
  <si>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</si>
  <si>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</si>
  <si>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</si>
  <si>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</si>
  <si>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</si>
  <si>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</si>
  <si>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</si>
  <si>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</si>
  <si>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</si>
  <si>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</si>
  <si>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</si>
  <si>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</si>
  <si>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</si>
  <si>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</si>
  <si>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</si>
  <si>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</si>
  <si>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</si>
  <si>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</si>
  <si>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</si>
  <si>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</si>
  <si>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</si>
  <si>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</si>
  <si>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</si>
  <si>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</si>
  <si>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</si>
  <si>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</si>
  <si>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</si>
  <si>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</si>
  <si>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</si>
  <si>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</si>
  <si>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</si>
  <si>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</si>
  <si>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</si>
  <si>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</si>
  <si>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阿蘇市</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</si>
  <si>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</si>
  <si>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</si>
  <si>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</si>
  <si>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</si>
  <si>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</si>
  <si>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</si>
  <si>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</si>
  <si>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</si>
  <si>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</si>
  <si>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</si>
  <si>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</si>
  <si>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</si>
  <si>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</si>
  <si>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</si>
  <si>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</si>
  <si>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</si>
  <si>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</si>
  <si>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</si>
  <si>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③管渠改善率について
　現在の管路布設延長は75㎞であり、そのうち布設後25年を超える管渠が32㎞（43％）となる。平成24年度に策定された長寿命化計画に基づき、平成24年・平成25年・平成26年の3ヵ年で1.7㎞（2.3％）の老朽管路の更新を行った。
　令和3年度より、ストックマネジメント計画において管路の調査を行っており、健全度、不具合の兆候等を確認し、その結果に基づき修繕・改築工事を実施している。
　このように、定期的な点検・調査を行う事により、ライフルコストの最小化や計画的な予防保全による安全性の確保に努めたい。</t>
    <rPh sb="1" eb="3">
      <t>カンキョ</t>
    </rPh>
    <rPh sb="3" eb="5">
      <t>カイゼン</t>
    </rPh>
    <rPh sb="5" eb="6">
      <t>リツ</t>
    </rPh>
    <rPh sb="158" eb="159">
      <t>オコナ</t>
    </rPh>
    <rPh sb="196" eb="198">
      <t>ジッシ</t>
    </rPh>
    <phoneticPr fontId="4"/>
  </si>
  <si>
    <t>　人口減少と節水対策に伴う利用料金の減収、処理場改築工事に伴う汚水処理費の増加が予想され、今後、経営状況は厳しさを増すことが懸念される。
　このため、経営戦略を随時見直しながら、老朽化した施設を計画的に更新し、使用料金等の見直し等を進める必要がある。
　また、令和６年度から公営企業会計へ移行することから、経営状況をより的確に把握し、健全な経営に努めていく。</t>
    <rPh sb="6" eb="8">
      <t>セッスイ</t>
    </rPh>
    <rPh sb="8" eb="10">
      <t>タイサク</t>
    </rPh>
    <rPh sb="40" eb="42">
      <t>ヨソウ</t>
    </rPh>
    <rPh sb="62" eb="64">
      <t>ケネン</t>
    </rPh>
    <rPh sb="114" eb="115">
      <t>トウ</t>
    </rPh>
    <rPh sb="116" eb="117">
      <t>スス</t>
    </rPh>
    <rPh sb="119" eb="121">
      <t>ヒツヨウ</t>
    </rPh>
    <rPh sb="130" eb="132">
      <t>レイワ</t>
    </rPh>
    <rPh sb="133" eb="135">
      <t>ネンド</t>
    </rPh>
    <rPh sb="137" eb="139">
      <t>コウエイ</t>
    </rPh>
    <rPh sb="139" eb="141">
      <t>キギョウ</t>
    </rPh>
    <rPh sb="141" eb="143">
      <t>カイケイ</t>
    </rPh>
    <rPh sb="144" eb="146">
      <t>イコウ</t>
    </rPh>
    <rPh sb="153" eb="155">
      <t>ケイエイ</t>
    </rPh>
    <rPh sb="155" eb="157">
      <t>ジョウキョウ</t>
    </rPh>
    <rPh sb="160" eb="162">
      <t>テキカク</t>
    </rPh>
    <rPh sb="163" eb="165">
      <t>ハアク</t>
    </rPh>
    <rPh sb="167" eb="169">
      <t>ケンゼン</t>
    </rPh>
    <rPh sb="170" eb="172">
      <t>ケイエイ</t>
    </rPh>
    <rPh sb="173" eb="174">
      <t>ツト</t>
    </rPh>
    <phoneticPr fontId="4"/>
  </si>
  <si>
    <t>①収益的収支比率について
　令和4年度は前年度から13.97％上昇し100％を超えおり、現時点では経営は順調に推移しているが、今後の施設更新等に備えた対策は継続していかなければならない。
④企業債残高対事業規模比率について
　類似団体平均値を上回っているのは、これまで企業債を主な財源として事業を推進してきたことによるものである。今後も、未普及対策や終末処理場の耐震・改築工事を予定しており、使用料金の見直しが必要な状況となっている。
⑤経費回収率について
　熊本地震に係る経費がようやく落ち着きを見せたことから前年度より23.95%上昇しているものの、汚水処理に係る経費を使用料で賄えている状況ではないため、更なる経費削減等に取り組む必要がある。
⑥汚水処理原価について
　類似団体平均値以下の数値ではあるが、今後は人口減少や節水対策等に伴い年間有収水量も減っていくことが予想されるため、接続率を上げるなど、有収水量を増やす取り組みを充実させるべきである。
⑦施設利用率について
　全国の平均よりも以前より高く推移しているが、これは不明水によるものであるため、管路点検調査を行う等、不明水対策を継続して行っている。
⑧水洗化率について
　微増傾向にはあるが、類似団体平均値及び全国平均よりも低い状況にある。使用料の増収を目指し、水洗化率の向上に繋がる取り組みを進めていかなければならない。　　　　　　　　　　　　　　　　　　　　　　　　　　　　　　　　　　　　　　　　　　　　　　　　　　　　　　　　　　　　　　</t>
    <rPh sb="1" eb="4">
      <t>シュウエキテキ</t>
    </rPh>
    <rPh sb="4" eb="6">
      <t>シュウシ</t>
    </rPh>
    <rPh sb="6" eb="8">
      <t>ヒリツ</t>
    </rPh>
    <rPh sb="14" eb="16">
      <t>レイワ</t>
    </rPh>
    <rPh sb="17" eb="19">
      <t>ネンド</t>
    </rPh>
    <rPh sb="20" eb="23">
      <t>ゼンネンド</t>
    </rPh>
    <rPh sb="31" eb="33">
      <t>ジョウショウ</t>
    </rPh>
    <rPh sb="39" eb="40">
      <t>コ</t>
    </rPh>
    <rPh sb="44" eb="47">
      <t>ゲンジテン</t>
    </rPh>
    <rPh sb="49" eb="51">
      <t>ケイエイ</t>
    </rPh>
    <rPh sb="52" eb="54">
      <t>ジュンチョウ</t>
    </rPh>
    <rPh sb="55" eb="57">
      <t>スイイ</t>
    </rPh>
    <rPh sb="63" eb="65">
      <t>コンゴ</t>
    </rPh>
    <rPh sb="66" eb="68">
      <t>シセツ</t>
    </rPh>
    <rPh sb="68" eb="70">
      <t>コウシン</t>
    </rPh>
    <rPh sb="70" eb="71">
      <t>トウ</t>
    </rPh>
    <rPh sb="72" eb="73">
      <t>ソナ</t>
    </rPh>
    <rPh sb="75" eb="77">
      <t>タイサク</t>
    </rPh>
    <rPh sb="78" eb="80">
      <t>ケイゾク</t>
    </rPh>
    <rPh sb="95" eb="97">
      <t>キギョウ</t>
    </rPh>
    <rPh sb="97" eb="98">
      <t>サイ</t>
    </rPh>
    <rPh sb="98" eb="100">
      <t>ザンダカ</t>
    </rPh>
    <rPh sb="100" eb="101">
      <t>タイ</t>
    </rPh>
    <rPh sb="101" eb="103">
      <t>ジギョウ</t>
    </rPh>
    <rPh sb="103" eb="105">
      <t>キボ</t>
    </rPh>
    <rPh sb="105" eb="107">
      <t>ヒリツ</t>
    </rPh>
    <rPh sb="113" eb="115">
      <t>ルイジ</t>
    </rPh>
    <rPh sb="115" eb="117">
      <t>ダンタイ</t>
    </rPh>
    <rPh sb="117" eb="120">
      <t>ヘイキンチ</t>
    </rPh>
    <rPh sb="134" eb="136">
      <t>キギョウ</t>
    </rPh>
    <rPh sb="136" eb="137">
      <t>サイ</t>
    </rPh>
    <rPh sb="138" eb="139">
      <t>オモ</t>
    </rPh>
    <rPh sb="140" eb="142">
      <t>ザイゲン</t>
    </rPh>
    <rPh sb="145" eb="147">
      <t>ジギョウ</t>
    </rPh>
    <rPh sb="148" eb="150">
      <t>スイシン</t>
    </rPh>
    <rPh sb="165" eb="167">
      <t>コンゴ</t>
    </rPh>
    <rPh sb="172" eb="174">
      <t>タイサク</t>
    </rPh>
    <rPh sb="175" eb="177">
      <t>シュウマツ</t>
    </rPh>
    <rPh sb="177" eb="180">
      <t>ショリジョウ</t>
    </rPh>
    <rPh sb="181" eb="183">
      <t>タイシン</t>
    </rPh>
    <rPh sb="184" eb="186">
      <t>カイチク</t>
    </rPh>
    <rPh sb="186" eb="188">
      <t>コウジ</t>
    </rPh>
    <rPh sb="189" eb="191">
      <t>ヨテイ</t>
    </rPh>
    <rPh sb="196" eb="198">
      <t>シヨウ</t>
    </rPh>
    <rPh sb="198" eb="200">
      <t>リョウキン</t>
    </rPh>
    <rPh sb="201" eb="203">
      <t>ミナオ</t>
    </rPh>
    <rPh sb="205" eb="207">
      <t>ヒツヨウ</t>
    </rPh>
    <rPh sb="208" eb="210">
      <t>ジョウキョウ</t>
    </rPh>
    <rPh sb="219" eb="221">
      <t>ケイヒ</t>
    </rPh>
    <rPh sb="221" eb="223">
      <t>カイシュウ</t>
    </rPh>
    <rPh sb="223" eb="224">
      <t>リツ</t>
    </rPh>
    <rPh sb="326" eb="328">
      <t>オスイ</t>
    </rPh>
    <rPh sb="328" eb="330">
      <t>ショリ</t>
    </rPh>
    <rPh sb="330" eb="332">
      <t>ゲンカ</t>
    </rPh>
    <rPh sb="338" eb="340">
      <t>ルイジ</t>
    </rPh>
    <rPh sb="340" eb="342">
      <t>ダンタイ</t>
    </rPh>
    <rPh sb="342" eb="345">
      <t>ヘイキンチ</t>
    </rPh>
    <rPh sb="345" eb="347">
      <t>イカ</t>
    </rPh>
    <rPh sb="348" eb="350">
      <t>スウチ</t>
    </rPh>
    <rPh sb="356" eb="358">
      <t>コンゴ</t>
    </rPh>
    <rPh sb="359" eb="361">
      <t>ジンコウ</t>
    </rPh>
    <rPh sb="361" eb="363">
      <t>ゲンショウ</t>
    </rPh>
    <rPh sb="368" eb="369">
      <t>トウ</t>
    </rPh>
    <rPh sb="370" eb="371">
      <t>トモナ</t>
    </rPh>
    <rPh sb="372" eb="374">
      <t>ネンカン</t>
    </rPh>
    <rPh sb="374" eb="376">
      <t>ユウシュウ</t>
    </rPh>
    <rPh sb="376" eb="378">
      <t>スイリョウ</t>
    </rPh>
    <rPh sb="379" eb="380">
      <t>ヘ</t>
    </rPh>
    <rPh sb="387" eb="389">
      <t>ヨソウ</t>
    </rPh>
    <rPh sb="395" eb="397">
      <t>セツゾク</t>
    </rPh>
    <rPh sb="397" eb="398">
      <t>リツ</t>
    </rPh>
    <rPh sb="405" eb="407">
      <t>ユウシュウ</t>
    </rPh>
    <rPh sb="407" eb="409">
      <t>スイリョウ</t>
    </rPh>
    <rPh sb="413" eb="414">
      <t>ト</t>
    </rPh>
    <rPh sb="415" eb="416">
      <t>ク</t>
    </rPh>
    <rPh sb="418" eb="420">
      <t>ジュウジツ</t>
    </rPh>
    <rPh sb="431" eb="433">
      <t>シセツ</t>
    </rPh>
    <rPh sb="433" eb="435">
      <t>リヨウ</t>
    </rPh>
    <rPh sb="435" eb="436">
      <t>リツ</t>
    </rPh>
    <rPh sb="442" eb="444">
      <t>ゼンコク</t>
    </rPh>
    <rPh sb="445" eb="447">
      <t>ヘイキン</t>
    </rPh>
    <rPh sb="450" eb="452">
      <t>イゼン</t>
    </rPh>
    <rPh sb="454" eb="455">
      <t>タカ</t>
    </rPh>
    <rPh sb="456" eb="458">
      <t>スイイ</t>
    </rPh>
    <rPh sb="467" eb="469">
      <t>フメイ</t>
    </rPh>
    <rPh sb="469" eb="470">
      <t>スイ</t>
    </rPh>
    <rPh sb="481" eb="483">
      <t>カンロ</t>
    </rPh>
    <rPh sb="483" eb="485">
      <t>テンケン</t>
    </rPh>
    <rPh sb="485" eb="487">
      <t>チョウサ</t>
    </rPh>
    <rPh sb="488" eb="489">
      <t>オコナ</t>
    </rPh>
    <rPh sb="490" eb="491">
      <t>ナド</t>
    </rPh>
    <rPh sb="492" eb="494">
      <t>フメイ</t>
    </rPh>
    <rPh sb="494" eb="495">
      <t>スイ</t>
    </rPh>
    <rPh sb="495" eb="497">
      <t>タイサク</t>
    </rPh>
    <rPh sb="498" eb="500">
      <t>ケイゾク</t>
    </rPh>
    <rPh sb="502" eb="503">
      <t>オコナ</t>
    </rPh>
    <rPh sb="510" eb="513">
      <t>スイセンカ</t>
    </rPh>
    <rPh sb="513" eb="514">
      <t>リツ</t>
    </rPh>
    <rPh sb="520" eb="522">
      <t>ビゾウ</t>
    </rPh>
    <rPh sb="522" eb="524">
      <t>ケイコウ</t>
    </rPh>
    <rPh sb="530" eb="532">
      <t>ルイジ</t>
    </rPh>
    <rPh sb="532" eb="534">
      <t>ダンタイ</t>
    </rPh>
    <rPh sb="534" eb="537">
      <t>ヘイキンチ</t>
    </rPh>
    <rPh sb="537" eb="538">
      <t>オヨ</t>
    </rPh>
    <rPh sb="539" eb="541">
      <t>ゼンコク</t>
    </rPh>
    <rPh sb="541" eb="543">
      <t>ヘイキン</t>
    </rPh>
    <rPh sb="546" eb="547">
      <t>ヒク</t>
    </rPh>
    <rPh sb="548" eb="550">
      <t>ジョウキョウ</t>
    </rPh>
    <rPh sb="554" eb="557">
      <t>シヨウリョウ</t>
    </rPh>
    <rPh sb="558" eb="560">
      <t>ゾウシュウ</t>
    </rPh>
    <rPh sb="561" eb="563">
      <t>メザ</t>
    </rPh>
    <rPh sb="565" eb="568">
      <t>スイセンカ</t>
    </rPh>
    <rPh sb="568" eb="569">
      <t>リツ</t>
    </rPh>
    <rPh sb="570" eb="572">
      <t>コウジョウ</t>
    </rPh>
    <rPh sb="573" eb="574">
      <t>ツナ</t>
    </rPh>
    <rPh sb="576" eb="577">
      <t>ト</t>
    </rPh>
    <rPh sb="578" eb="579">
      <t>ク</t>
    </rPh>
    <rPh sb="581" eb="582">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</si>
</sst>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quot;-&quot;">
                  <c:v>6.67</c:v>
                </c:pt>
                <c:pt idx="4" formatCode="#,##0.00;&quot;△&quot;#,##0.00;&quot;-&quot;">
                  <c:v>0.49</c:v>
                </c:pt>
              </c:numCache>
            </c:numRef>
          </c:val>
          <c:extLst>
            <c:ext xmlns:c16="http://schemas.microsoft.com/office/drawing/2014/chart" uri="{C3380CC4-5D6E-409C-BE32-E72D297353CC}">
              <c16:uniqueId val="{00000000-1A3A-4045-8D15-CD312D9B3D3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c:v>
                </c:pt>
                <c:pt idx="2">
                  <c:v>0.09</c:v>
                </c:pt>
                <c:pt idx="3">
                  <c:v>0.1</c:v>
                </c:pt>
                <c:pt idx="4">
                  <c:v>7.0000000000000007E-2</c:v>
                </c:pt>
              </c:numCache>
            </c:numRef>
          </c:val>
          <c:smooth val="0"/>
          <c:extLst>
            <c:ext xmlns:c16="http://schemas.microsoft.com/office/drawing/2014/chart" uri="{C3380CC4-5D6E-409C-BE32-E72D297353CC}">
              <c16:uniqueId val="{00000001-1A3A-4045-8D15-CD312D9B3D3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112.1</c:v>
                </c:pt>
                <c:pt idx="1">
                  <c:v>104.35</c:v>
                </c:pt>
                <c:pt idx="2">
                  <c:v>71.84</c:v>
                </c:pt>
                <c:pt idx="3">
                  <c:v>70.92</c:v>
                </c:pt>
                <c:pt idx="4">
                  <c:v>76.08</c:v>
                </c:pt>
              </c:numCache>
            </c:numRef>
          </c:val>
          <c:extLst>
            <c:ext xmlns:c16="http://schemas.microsoft.com/office/drawing/2014/chart" uri="{C3380CC4-5D6E-409C-BE32-E72D297353CC}">
              <c16:uniqueId val="{00000000-296F-402F-92B0-4ADFC428A91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57.54</c:v>
                </c:pt>
                <c:pt idx="1">
                  <c:v>55.55</c:v>
                </c:pt>
                <c:pt idx="2">
                  <c:v>55.84</c:v>
                </c:pt>
                <c:pt idx="3">
                  <c:v>55.78</c:v>
                </c:pt>
                <c:pt idx="4">
                  <c:v>54.86</c:v>
                </c:pt>
              </c:numCache>
            </c:numRef>
          </c:val>
          <c:smooth val="0"/>
          <c:extLst>
            <c:ext xmlns:c16="http://schemas.microsoft.com/office/drawing/2014/chart" uri="{C3380CC4-5D6E-409C-BE32-E72D297353CC}">
              <c16:uniqueId val="{00000001-296F-402F-92B0-4ADFC428A91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77.510000000000005</c:v>
                </c:pt>
                <c:pt idx="1">
                  <c:v>78.16</c:v>
                </c:pt>
                <c:pt idx="2">
                  <c:v>77.47</c:v>
                </c:pt>
                <c:pt idx="3">
                  <c:v>78.31</c:v>
                </c:pt>
                <c:pt idx="4">
                  <c:v>78.59</c:v>
                </c:pt>
              </c:numCache>
            </c:numRef>
          </c:val>
          <c:extLst>
            <c:ext xmlns:c16="http://schemas.microsoft.com/office/drawing/2014/chart" uri="{C3380CC4-5D6E-409C-BE32-E72D297353CC}">
              <c16:uniqueId val="{00000000-8B75-4DAD-85AB-63E204E6F6E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92.87</c:v>
                </c:pt>
                <c:pt idx="1">
                  <c:v>91.64</c:v>
                </c:pt>
                <c:pt idx="2">
                  <c:v>92.34</c:v>
                </c:pt>
                <c:pt idx="3">
                  <c:v>91.78</c:v>
                </c:pt>
                <c:pt idx="4">
                  <c:v>91.37</c:v>
                </c:pt>
              </c:numCache>
            </c:numRef>
          </c:val>
          <c:smooth val="0"/>
          <c:extLst>
            <c:ext xmlns:c16="http://schemas.microsoft.com/office/drawing/2014/chart" uri="{C3380CC4-5D6E-409C-BE32-E72D297353CC}">
              <c16:uniqueId val="{00000001-8B75-4DAD-85AB-63E204E6F6E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98.21</c:v>
                </c:pt>
                <c:pt idx="1">
                  <c:v>96.19</c:v>
                </c:pt>
                <c:pt idx="2">
                  <c:v>83.48</c:v>
                </c:pt>
                <c:pt idx="3">
                  <c:v>91.27</c:v>
                </c:pt>
                <c:pt idx="4">
                  <c:v>105.24</c:v>
                </c:pt>
              </c:numCache>
            </c:numRef>
          </c:val>
          <c:extLst>
            <c:ext xmlns:c16="http://schemas.microsoft.com/office/drawing/2014/chart" uri="{C3380CC4-5D6E-409C-BE32-E72D297353CC}">
              <c16:uniqueId val="{00000000-615F-4C72-920D-3C7E94496AF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5F-4C72-920D-3C7E94496AF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FB-47DF-9A7E-2F32D887E28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FB-47DF-9A7E-2F32D887E28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2F-4CF8-AFA9-CFDA487E804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2F-4CF8-AFA9-CFDA487E804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6B-4A79-8856-961422BFCEB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6B-4A79-8856-961422BFCEB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95-4388-A159-92BCEEAD919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95-4388-A159-92BCEEAD919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1208.3499999999999</c:v>
                </c:pt>
                <c:pt idx="1">
                  <c:v>1229.1500000000001</c:v>
                </c:pt>
                <c:pt idx="2">
                  <c:v>1205.3599999999999</c:v>
                </c:pt>
                <c:pt idx="3">
                  <c:v>1268.58</c:v>
                </c:pt>
                <c:pt idx="4">
                  <c:v>1148.93</c:v>
                </c:pt>
              </c:numCache>
            </c:numRef>
          </c:val>
          <c:extLst>
            <c:ext xmlns:c16="http://schemas.microsoft.com/office/drawing/2014/chart" uri="{C3380CC4-5D6E-409C-BE32-E72D297353CC}">
              <c16:uniqueId val="{00000000-756A-40EC-AEA1-12BAA87C3AE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692.13</c:v>
                </c:pt>
                <c:pt idx="1">
                  <c:v>807.75</c:v>
                </c:pt>
                <c:pt idx="2">
                  <c:v>812.92</c:v>
                </c:pt>
                <c:pt idx="3">
                  <c:v>765.48</c:v>
                </c:pt>
                <c:pt idx="4">
                  <c:v>742.08</c:v>
                </c:pt>
              </c:numCache>
            </c:numRef>
          </c:val>
          <c:smooth val="0"/>
          <c:extLst>
            <c:ext xmlns:c16="http://schemas.microsoft.com/office/drawing/2014/chart" uri="{C3380CC4-5D6E-409C-BE32-E72D297353CC}">
              <c16:uniqueId val="{00000001-756A-40EC-AEA1-12BAA87C3AE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102.08</c:v>
                </c:pt>
                <c:pt idx="1">
                  <c:v>92.56</c:v>
                </c:pt>
                <c:pt idx="2">
                  <c:v>63.02</c:v>
                </c:pt>
                <c:pt idx="3">
                  <c:v>67.78</c:v>
                </c:pt>
                <c:pt idx="4">
                  <c:v>91.73</c:v>
                </c:pt>
              </c:numCache>
            </c:numRef>
          </c:val>
          <c:extLst>
            <c:ext xmlns:c16="http://schemas.microsoft.com/office/drawing/2014/chart" uri="{C3380CC4-5D6E-409C-BE32-E72D297353CC}">
              <c16:uniqueId val="{00000000-761F-4585-BF15-30659683F88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88.98</c:v>
                </c:pt>
                <c:pt idx="1">
                  <c:v>86.94</c:v>
                </c:pt>
                <c:pt idx="2">
                  <c:v>85.4</c:v>
                </c:pt>
                <c:pt idx="3">
                  <c:v>87.8</c:v>
                </c:pt>
                <c:pt idx="4">
                  <c:v>86.51</c:v>
                </c:pt>
              </c:numCache>
            </c:numRef>
          </c:val>
          <c:smooth val="0"/>
          <c:extLst>
            <c:ext xmlns:c16="http://schemas.microsoft.com/office/drawing/2014/chart" uri="{C3380CC4-5D6E-409C-BE32-E72D297353CC}">
              <c16:uniqueId val="{00000001-761F-4585-BF15-30659683F88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141.15</c:v>
                </c:pt>
                <c:pt idx="1">
                  <c:v>151.88999999999999</c:v>
                </c:pt>
                <c:pt idx="2">
                  <c:v>243.7</c:v>
                </c:pt>
                <c:pt idx="3">
                  <c:v>214.69</c:v>
                </c:pt>
                <c:pt idx="4">
                  <c:v>158.04</c:v>
                </c:pt>
              </c:numCache>
            </c:numRef>
          </c:val>
          <c:extLst>
            <c:ext xmlns:c16="http://schemas.microsoft.com/office/drawing/2014/chart" uri="{C3380CC4-5D6E-409C-BE32-E72D297353CC}">
              <c16:uniqueId val="{00000000-23F7-4BCB-BD26-95DBAD30ECC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175.05</c:v>
                </c:pt>
                <c:pt idx="1">
                  <c:v>179.63</c:v>
                </c:pt>
                <c:pt idx="2">
                  <c:v>188.57</c:v>
                </c:pt>
                <c:pt idx="3">
                  <c:v>187.69</c:v>
                </c:pt>
                <c:pt idx="4">
                  <c:v>188.24</c:v>
                </c:pt>
              </c:numCache>
            </c:numRef>
          </c:val>
          <c:smooth val="0"/>
          <c:extLst>
            <c:ext xmlns:c16="http://schemas.microsoft.com/office/drawing/2014/chart" uri="{C3380CC4-5D6E-409C-BE32-E72D297353CC}">
              <c16:uniqueId val="{00000001-23F7-4BCB-BD26-95DBAD30ECC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阿蘇市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Cd1</v>
      </c>
      <c r="X8" s="65"/>
      <c r="Y8" s="65"/>
      <c r="Z8" s="65"/>
      <c r="AA8" s="65"/>
      <c r="AB8" s="65"/>
      <c r="AC8" s="65"/>
      <c r="AD8" s="66" t="str">
        <f>データ!$M$6</f>
        <v>非設置</v>
      </c>
      <c r="AE8" s="66"/>
      <c r="AF8" s="66"/>
      <c r="AG8" s="66"/>
      <c r="AH8" s="66"/>
      <c r="AI8" s="66"/>
      <c r="AJ8" s="66"/>
      <c r="AK8" s="3"/>
      <c r="AL8" s="45">
        <f>データ!S6</f>
        <v>24751</v>
      </c>
      <c r="AM8" s="45"/>
      <c r="AN8" s="45"/>
      <c r="AO8" s="45"/>
      <c r="AP8" s="45"/>
      <c r="AQ8" s="45"/>
      <c r="AR8" s="45"/>
      <c r="AS8" s="45"/>
      <c r="AT8" s="46">
        <f>データ!T6</f>
        <v>376.3</v>
      </c>
      <c r="AU8" s="46"/>
      <c r="AV8" s="46"/>
      <c r="AW8" s="46"/>
      <c r="AX8" s="46"/>
      <c r="AY8" s="46"/>
      <c r="AZ8" s="46"/>
      <c r="BA8" s="46"/>
      <c r="BB8" s="46">
        <f>データ!U6</f>
        <v>65.77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26.67</v>
      </c>
      <c r="Q10" s="46"/>
      <c r="R10" s="46"/>
      <c r="S10" s="46"/>
      <c r="T10" s="46"/>
      <c r="U10" s="46"/>
      <c r="V10" s="46"/>
      <c r="W10" s="46">
        <f>データ!Q6</f>
        <v>57.74</v>
      </c>
      <c r="X10" s="46"/>
      <c r="Y10" s="46"/>
      <c r="Z10" s="46"/>
      <c r="AA10" s="46"/>
      <c r="AB10" s="46"/>
      <c r="AC10" s="46"/>
      <c r="AD10" s="45">
        <f>データ!R6</f>
        <v>2585</v>
      </c>
      <c r="AE10" s="45"/>
      <c r="AF10" s="45"/>
      <c r="AG10" s="45"/>
      <c r="AH10" s="45"/>
      <c r="AI10" s="45"/>
      <c r="AJ10" s="45"/>
      <c r="AK10" s="2"/>
      <c r="AL10" s="45">
        <f>データ!V6</f>
        <v>6589</v>
      </c>
      <c r="AM10" s="45"/>
      <c r="AN10" s="45"/>
      <c r="AO10" s="45"/>
      <c r="AP10" s="45"/>
      <c r="AQ10" s="45"/>
      <c r="AR10" s="45"/>
      <c r="AS10" s="45"/>
      <c r="AT10" s="46">
        <f>データ!W6</f>
        <v>3.98</v>
      </c>
      <c r="AU10" s="46"/>
      <c r="AV10" s="46"/>
      <c r="AW10" s="46"/>
      <c r="AX10" s="46"/>
      <c r="AY10" s="46"/>
      <c r="AZ10" s="46"/>
      <c r="BA10" s="46"/>
      <c r="BB10" s="46">
        <f>データ!X6</f>
        <v>1655.53</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119</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44</v>
      </c>
      <c r="N86" s="12" t="s">
        <v>44</v>
      </c>
      <c r="O86" s="12" t="str">
        <f>データ!EO6</f>
        <v>【0.23】</v>
      </c>
    </row>
  </sheetData>
  <sheetProtection algorithmName="SHA-512" hashValue="fjlOx/8uUixIGier3mromB6bvvlHrZDfjPjJZnDnVyREaUb9IX4CHq9BytarZNGEb2BAYAU57ULjiSlWym+8XQ==" saltValue="fAcYnBx4nWYXGHn0YvOk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432148</v>
      </c>
      <c r="D6" s="19">
        <f t="shared" si="3"/>
        <v>47</v>
      </c>
      <c r="E6" s="19">
        <f t="shared" si="3"/>
        <v>17</v>
      </c>
      <c r="F6" s="19">
        <f t="shared" si="3"/>
        <v>1</v>
      </c>
      <c r="G6" s="19">
        <f t="shared" si="3"/>
        <v>0</v>
      </c>
      <c r="H6" s="19" t="str">
        <f t="shared" si="3"/>
        <v>熊本県　阿蘇市</v>
      </c>
      <c r="I6" s="19" t="str">
        <f t="shared" si="3"/>
        <v>法非適用</v>
      </c>
      <c r="J6" s="19" t="str">
        <f t="shared" si="3"/>
        <v>下水道事業</v>
      </c>
      <c r="K6" s="19" t="str">
        <f t="shared" si="3"/>
        <v>公共下水道</v>
      </c>
      <c r="L6" s="19" t="str">
        <f t="shared" si="3"/>
        <v>Cd1</v>
      </c>
      <c r="M6" s="19" t="str">
        <f t="shared" si="3"/>
        <v>非設置</v>
      </c>
      <c r="N6" s="20" t="str">
        <f t="shared" si="3"/>
        <v>-</v>
      </c>
      <c r="O6" s="20" t="str">
        <f t="shared" si="3"/>
        <v>該当数値なし</v>
      </c>
      <c r="P6" s="20">
        <f t="shared" si="3"/>
        <v>26.67</v>
      </c>
      <c r="Q6" s="20">
        <f t="shared" si="3"/>
        <v>57.74</v>
      </c>
      <c r="R6" s="20">
        <f t="shared" si="3"/>
        <v>2585</v>
      </c>
      <c r="S6" s="20">
        <f t="shared" si="3"/>
        <v>24751</v>
      </c>
      <c r="T6" s="20">
        <f t="shared" si="3"/>
        <v>376.3</v>
      </c>
      <c r="U6" s="20">
        <f t="shared" si="3"/>
        <v>65.77</v>
      </c>
      <c r="V6" s="20">
        <f t="shared" si="3"/>
        <v>6589</v>
      </c>
      <c r="W6" s="20">
        <f t="shared" si="3"/>
        <v>3.98</v>
      </c>
      <c r="X6" s="20">
        <f t="shared" si="3"/>
        <v>1655.53</v>
      </c>
      <c r="Y6" s="21">
        <f>IF(Y7="",NA(),Y7)</f>
        <v>98.21</v>
      </c>
      <c r="Z6" s="21">
        <f t="shared" ref="Z6:AH6" si="4">IF(Z7="",NA(),Z7)</f>
        <v>96.19</v>
      </c>
      <c r="AA6" s="21">
        <f t="shared" si="4"/>
        <v>83.48</v>
      </c>
      <c r="AB6" s="21">
        <f t="shared" si="4"/>
        <v>91.27</v>
      </c>
      <c r="AC6" s="21">
        <f t="shared" si="4"/>
        <v>105.24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1208.3499999999999</v>
      </c>
      <c r="BG6" s="21">
        <f t="shared" ref="BG6:BO6" si="7">IF(BG7="",NA(),BG7)</f>
        <v>1229.1500000000001</v>
      </c>
      <c r="BH6" s="21">
        <f t="shared" si="7"/>
        <v>1205.3599999999999</v>
      </c>
      <c r="BI6" s="21">
        <f t="shared" si="7"/>
        <v>1268.58</v>
      </c>
      <c r="BJ6" s="21">
        <f t="shared" si="7"/>
        <v>1148.93</v>
      </c>
      <c r="BK6" s="21">
        <f t="shared" si="7"/>
        <v>692.13</v>
      </c>
      <c r="BL6" s="21">
        <f t="shared" si="7"/>
        <v>807.75</v>
      </c>
      <c r="BM6" s="21">
        <f t="shared" si="7"/>
        <v>812.92</v>
      </c>
      <c r="BN6" s="21">
        <f t="shared" si="7"/>
        <v>765.48</v>
      </c>
      <c r="BO6" s="21">
        <f t="shared" si="7"/>
        <v>742.08</v>
      </c>
      <c r="BP6" s="20" t="str">
        <f>IF(BP7="","",IF(BP7="-","【-】","【"&amp;SUBSTITUTE(TEXT(BP7,"#,##0.00"),"-","△")&amp;"】"))</f>
        <v>【652.82】</v>
      </c>
      <c r="BQ6" s="21">
        <f>IF(BQ7="",NA(),BQ7)</f>
        <v>102.08</v>
      </c>
      <c r="BR6" s="21">
        <f t="shared" ref="BR6:BZ6" si="8">IF(BR7="",NA(),BR7)</f>
        <v>92.56</v>
      </c>
      <c r="BS6" s="21">
        <f t="shared" si="8"/>
        <v>63.02</v>
      </c>
      <c r="BT6" s="21">
        <f t="shared" si="8"/>
        <v>67.78</v>
      </c>
      <c r="BU6" s="21">
        <f t="shared" si="8"/>
        <v>91.73</v>
      </c>
      <c r="BV6" s="21">
        <f t="shared" si="8"/>
        <v>88.98</v>
      </c>
      <c r="BW6" s="21">
        <f t="shared" si="8"/>
        <v>86.94</v>
      </c>
      <c r="BX6" s="21">
        <f t="shared" si="8"/>
        <v>85.4</v>
      </c>
      <c r="BY6" s="21">
        <f t="shared" si="8"/>
        <v>87.8</v>
      </c>
      <c r="BZ6" s="21">
        <f t="shared" si="8"/>
        <v>86.51</v>
      </c>
      <c r="CA6" s="20" t="str">
        <f>IF(CA7="","",IF(CA7="-","【-】","【"&amp;SUBSTITUTE(TEXT(CA7,"#,##0.00"),"-","△")&amp;"】"))</f>
        <v>【97.61】</v>
      </c>
      <c r="CB6" s="21">
        <f>IF(CB7="",NA(),CB7)</f>
        <v>141.15</v>
      </c>
      <c r="CC6" s="21">
        <f t="shared" ref="CC6:CK6" si="9">IF(CC7="",NA(),CC7)</f>
        <v>151.88999999999999</v>
      </c>
      <c r="CD6" s="21">
        <f t="shared" si="9"/>
        <v>243.7</v>
      </c>
      <c r="CE6" s="21">
        <f t="shared" si="9"/>
        <v>214.69</v>
      </c>
      <c r="CF6" s="21">
        <f t="shared" si="9"/>
        <v>158.04</v>
      </c>
      <c r="CG6" s="21">
        <f t="shared" si="9"/>
        <v>175.05</v>
      </c>
      <c r="CH6" s="21">
        <f t="shared" si="9"/>
        <v>179.63</v>
      </c>
      <c r="CI6" s="21">
        <f t="shared" si="9"/>
        <v>188.57</v>
      </c>
      <c r="CJ6" s="21">
        <f t="shared" si="9"/>
        <v>187.69</v>
      </c>
      <c r="CK6" s="21">
        <f t="shared" si="9"/>
        <v>188.24</v>
      </c>
      <c r="CL6" s="20" t="str">
        <f>IF(CL7="","",IF(CL7="-","【-】","【"&amp;SUBSTITUTE(TEXT(CL7,"#,##0.00"),"-","△")&amp;"】"))</f>
        <v>【138.29】</v>
      </c>
      <c r="CM6" s="21">
        <f>IF(CM7="",NA(),CM7)</f>
        <v>112.1</v>
      </c>
      <c r="CN6" s="21">
        <f t="shared" ref="CN6:CV6" si="10">IF(CN7="",NA(),CN7)</f>
        <v>104.35</v>
      </c>
      <c r="CO6" s="21">
        <f t="shared" si="10"/>
        <v>71.84</v>
      </c>
      <c r="CP6" s="21">
        <f t="shared" si="10"/>
        <v>70.92</v>
      </c>
      <c r="CQ6" s="21">
        <f t="shared" si="10"/>
        <v>76.08</v>
      </c>
      <c r="CR6" s="21">
        <f t="shared" si="10"/>
        <v>57.54</v>
      </c>
      <c r="CS6" s="21">
        <f t="shared" si="10"/>
        <v>55.55</v>
      </c>
      <c r="CT6" s="21">
        <f t="shared" si="10"/>
        <v>55.84</v>
      </c>
      <c r="CU6" s="21">
        <f t="shared" si="10"/>
        <v>55.78</v>
      </c>
      <c r="CV6" s="21">
        <f t="shared" si="10"/>
        <v>54.86</v>
      </c>
      <c r="CW6" s="20" t="str">
        <f>IF(CW7="","",IF(CW7="-","【-】","【"&amp;SUBSTITUTE(TEXT(CW7,"#,##0.00"),"-","△")&amp;"】"))</f>
        <v>【59.10】</v>
      </c>
      <c r="CX6" s="21">
        <f>IF(CX7="",NA(),CX7)</f>
        <v>77.510000000000005</v>
      </c>
      <c r="CY6" s="21">
        <f t="shared" ref="CY6:DG6" si="11">IF(CY7="",NA(),CY7)</f>
        <v>78.16</v>
      </c>
      <c r="CZ6" s="21">
        <f t="shared" si="11"/>
        <v>77.47</v>
      </c>
      <c r="DA6" s="21">
        <f t="shared" si="11"/>
        <v>78.31</v>
      </c>
      <c r="DB6" s="21">
        <f t="shared" si="11"/>
        <v>78.59</v>
      </c>
      <c r="DC6" s="21">
        <f t="shared" si="11"/>
        <v>92.87</v>
      </c>
      <c r="DD6" s="21">
        <f t="shared" si="11"/>
        <v>91.64</v>
      </c>
      <c r="DE6" s="21">
        <f t="shared" si="11"/>
        <v>92.34</v>
      </c>
      <c r="DF6" s="21">
        <f t="shared" si="11"/>
        <v>91.78</v>
      </c>
      <c r="DG6" s="21">
        <f t="shared" si="11"/>
        <v>91.37</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1">
        <f t="shared" si="14"/>
        <v>6.67</v>
      </c>
      <c r="EI6" s="21">
        <f t="shared" si="14"/>
        <v>0.49</v>
      </c>
      <c r="EJ6" s="21">
        <f t="shared" si="14"/>
        <v>0.16</v>
      </c>
      <c r="EK6" s="21">
        <f t="shared" si="14"/>
        <v>0.1</v>
      </c>
      <c r="EL6" s="21">
        <f t="shared" si="14"/>
        <v>0.09</v>
      </c>
      <c r="EM6" s="21">
        <f t="shared" si="14"/>
        <v>0.1</v>
      </c>
      <c r="EN6" s="21">
        <f t="shared" si="14"/>
        <v>7.0000000000000007E-2</v>
      </c>
      <c r="EO6" s="20" t="str">
        <f>IF(EO7="","",IF(EO7="-","【-】","【"&amp;SUBSTITUTE(TEXT(EO7,"#,##0.00"),"-","△")&amp;"】"))</f>
        <v>【0.23】</v>
      </c>
    </row>
    <row r="7" spans="1:145" s="22" customFormat="1" x14ac:dyDescent="0.15">
      <c r="A7" s="14"/>
      <c r="B7" s="23">
        <v>2022</v>
      </c>
      <c r="C7" s="23">
        <v>432148</v>
      </c>
      <c r="D7" s="23">
        <v>47</v>
      </c>
      <c r="E7" s="23">
        <v>17</v>
      </c>
      <c r="F7" s="23">
        <v>1</v>
      </c>
      <c r="G7" s="23">
        <v>0</v>
      </c>
      <c r="H7" s="23" t="s">
        <v>98</v>
      </c>
      <c r="I7" s="23" t="s">
        <v>99</v>
      </c>
      <c r="J7" s="23" t="s">
        <v>100</v>
      </c>
      <c r="K7" s="23" t="s">
        <v>101</v>
      </c>
      <c r="L7" s="23" t="s">
        <v>102</v>
      </c>
      <c r="M7" s="23" t="s">
        <v>103</v>
      </c>
      <c r="N7" s="24" t="s">
        <v>104</v>
      </c>
      <c r="O7" s="24" t="s">
        <v>105</v>
      </c>
      <c r="P7" s="24">
        <v>26.67</v>
      </c>
      <c r="Q7" s="24">
        <v>57.74</v>
      </c>
      <c r="R7" s="24">
        <v>2585</v>
      </c>
      <c r="S7" s="24">
        <v>24751</v>
      </c>
      <c r="T7" s="24">
        <v>376.3</v>
      </c>
      <c r="U7" s="24">
        <v>65.77</v>
      </c>
      <c r="V7" s="24">
        <v>6589</v>
      </c>
      <c r="W7" s="24">
        <v>3.98</v>
      </c>
      <c r="X7" s="24">
        <v>1655.53</v>
      </c>
      <c r="Y7" s="24">
        <v>98.21</v>
      </c>
      <c r="Z7" s="24">
        <v>96.19</v>
      </c>
      <c r="AA7" s="24">
        <v>83.48</v>
      </c>
      <c r="AB7" s="24">
        <v>91.27</v>
      </c>
      <c r="AC7" s="24">
        <v>105.24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1208.3499999999999</v>
      </c>
      <c r="BG7" s="24">
        <v>1229.1500000000001</v>
      </c>
      <c r="BH7" s="24">
        <v>1205.3599999999999</v>
      </c>
      <c r="BI7" s="24">
        <v>1268.58</v>
      </c>
      <c r="BJ7" s="24">
        <v>1148.93</v>
      </c>
      <c r="BK7" s="24">
        <v>692.13</v>
      </c>
      <c r="BL7" s="24">
        <v>807.75</v>
      </c>
      <c r="BM7" s="24">
        <v>812.92</v>
      </c>
      <c r="BN7" s="24">
        <v>765.48</v>
      </c>
      <c r="BO7" s="24">
        <v>742.08</v>
      </c>
      <c r="BP7" s="24">
        <v>652.82000000000005</v>
      </c>
      <c r="BQ7" s="24">
        <v>102.08</v>
      </c>
      <c r="BR7" s="24">
        <v>92.56</v>
      </c>
      <c r="BS7" s="24">
        <v>63.02</v>
      </c>
      <c r="BT7" s="24">
        <v>67.78</v>
      </c>
      <c r="BU7" s="24">
        <v>91.73</v>
      </c>
      <c r="BV7" s="24">
        <v>88.98</v>
      </c>
      <c r="BW7" s="24">
        <v>86.94</v>
      </c>
      <c r="BX7" s="24">
        <v>85.4</v>
      </c>
      <c r="BY7" s="24">
        <v>87.8</v>
      </c>
      <c r="BZ7" s="24">
        <v>86.51</v>
      </c>
      <c r="CA7" s="24">
        <v>97.61</v>
      </c>
      <c r="CB7" s="24">
        <v>141.15</v>
      </c>
      <c r="CC7" s="24">
        <v>151.88999999999999</v>
      </c>
      <c r="CD7" s="24">
        <v>243.7</v>
      </c>
      <c r="CE7" s="24">
        <v>214.69</v>
      </c>
      <c r="CF7" s="24">
        <v>158.04</v>
      </c>
      <c r="CG7" s="24">
        <v>175.05</v>
      </c>
      <c r="CH7" s="24">
        <v>179.63</v>
      </c>
      <c r="CI7" s="24">
        <v>188.57</v>
      </c>
      <c r="CJ7" s="24">
        <v>187.69</v>
      </c>
      <c r="CK7" s="24">
        <v>188.24</v>
      </c>
      <c r="CL7" s="24">
        <v>138.29</v>
      </c>
      <c r="CM7" s="24">
        <v>112.1</v>
      </c>
      <c r="CN7" s="24">
        <v>104.35</v>
      </c>
      <c r="CO7" s="24">
        <v>71.84</v>
      </c>
      <c r="CP7" s="24">
        <v>70.92</v>
      </c>
      <c r="CQ7" s="24">
        <v>76.08</v>
      </c>
      <c r="CR7" s="24">
        <v>57.54</v>
      </c>
      <c r="CS7" s="24">
        <v>55.55</v>
      </c>
      <c r="CT7" s="24">
        <v>55.84</v>
      </c>
      <c r="CU7" s="24">
        <v>55.78</v>
      </c>
      <c r="CV7" s="24">
        <v>54.86</v>
      </c>
      <c r="CW7" s="24">
        <v>59.1</v>
      </c>
      <c r="CX7" s="24">
        <v>77.510000000000005</v>
      </c>
      <c r="CY7" s="24">
        <v>78.16</v>
      </c>
      <c r="CZ7" s="24">
        <v>77.47</v>
      </c>
      <c r="DA7" s="24">
        <v>78.31</v>
      </c>
      <c r="DB7" s="24">
        <v>78.59</v>
      </c>
      <c r="DC7" s="24">
        <v>92.87</v>
      </c>
      <c r="DD7" s="24">
        <v>91.64</v>
      </c>
      <c r="DE7" s="24">
        <v>92.34</v>
      </c>
      <c r="DF7" s="24">
        <v>91.78</v>
      </c>
      <c r="DG7" s="24">
        <v>91.37</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6.67</v>
      </c>
      <c r="EI7" s="24">
        <v>0.49</v>
      </c>
      <c r="EJ7" s="24">
        <v>0.16</v>
      </c>
      <c r="EK7" s="24">
        <v>0.1</v>
      </c>
      <c r="EL7" s="24">
        <v>0.09</v>
      </c>
      <c r="EM7" s="24">
        <v>0.1</v>
      </c>
      <c r="EN7" s="24">
        <v>7.0000000000000007E-2</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2024-01-26T09:21:03Z</cp:lastPrinted>
  <dcterms:created xsi:type="dcterms:W3CDTF">2023-12-12T02:48:08Z</dcterms:created>
  <dcterms:modified xsi:type="dcterms:W3CDTF">2024-02-21T07:23:30Z</dcterms:modified>
  <cp:category/>
</cp:coreProperties>
</file>