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redirect\syoubu\Desktop\42 山江村\簡水\"/>
    </mc:Choice>
  </mc:AlternateContent>
  <workbookProtection workbookAlgorithmName="SHA-512" workbookHashValue="QlP6ZG+XMrv1dZGI2kLHlPdh3rLaVG0onLp4RDrwpVXt1aIDbd+B6oVJLeyls8cWL7hazsGd0N7pSmUbUsw3Cw==" workbookSaltValue="AqI8JI+mpHYDpF61UqlEO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<sst xmlns="http://schemas.openxmlformats.org/spreadsheetml/2006/main" count="233" uniqueCount="117">
  <si>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</si>
  <si>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</si>
  <si>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</si>
  <si>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</si>
  <si>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</si>
  <si>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</si>
  <si>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</si>
  <si>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</si>
  <si>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</si>
  <si>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</si>
  <si>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</si>
  <si>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</si>
  <si>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</si>
  <si>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</si>
  <si>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</si>
  <si>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</si>
  <si>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</si>
  <si>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</si>
  <si>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</si>
  <si>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</si>
  <si>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</si>
  <si>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</si>
  <si>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</si>
  <si>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</si>
  <si>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</si>
  <si>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</si>
  <si>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</si>
  <si>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</si>
  <si>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</si>
  <si>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</si>
  <si>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</si>
  <si>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</si>
  <si>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</si>
  <si>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</si>
  <si>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</si>
  <si>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</si>
  <si>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</si>
  <si>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</si>
  <si>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</si>
  <si>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</si>
  <si>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</si>
  <si>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</si>
  <si>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</si>
  <si>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</si>
  <si>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</si>
  <si>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</si>
  <si>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</si>
  <si>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</si>
  <si>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</si>
  <si>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</si>
  <si>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</si>
  <si>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</si>
  <si>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</si>
  <si>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</si>
  <si>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</si>
  <si>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</si>
  <si>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</si>
  <si>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</si>
  <si>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</si>
  <si>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</si>
  <si>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</si>
  <si>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</si>
  <si>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</si>
  <si>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</si>
  <si>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</si>
  <si>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</si>
  <si>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</si>
  <si>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</si>
  <si>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</si>
  <si>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</si>
  <si>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</si>
  <si>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</si>
  <si>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</si>
  <si>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</si>
  <si>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</si>
  <si>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</si>
  <si>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</si>
  <si>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</si>
  <si>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</si>
  <si>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</si>
  <si>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</si>
  <si>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</si>
  <si>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</si>
  <si>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</si>
  <si>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</si>
  <si>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</si>
  <si>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</si>
  <si>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</si>
  <si>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</si>
  <si>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</si>
  <si>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</si>
  <si>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</si>
  <si>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</si>
  <si>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</si>
  <si>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</si>
  <si>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</si>
  <si>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山江村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</si>
  <si>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</si>
  <si>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</si>
  <si>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</si>
  <si>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</si>
  <si>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</si>
  <si>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</si>
  <si>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</si>
  <si>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</si>
  <si>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</si>
  <si>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</si>
  <si>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</si>
  <si>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</si>
  <si>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</si>
  <si>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</si>
  <si>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</si>
  <si>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</si>
  <si>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</si>
  <si>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村の簡易水道事業は、収支項目等の精査・見直しにより収益的収支比率が例年よりは改善してはいるが依然として平均値よりは低い状況にある。また、料金回収率も低く、給水原価が平均よりも高いため経営状況は不健全な状況である。
　施設利用率については平均値以上で推移しているが、災害復旧事業の遅延による管末水質の悪化対策のために捨水等を行ったため、有収率については例年より減少することとなった。
　企業債残高対給水収益比率については、償還完了による企業債の減少が起因しているが、災害復旧事業や関連事業の増加により今後増加する見込みが高い。
　現在、令和6年度からの公営企業法適用に向けて取り組みを進めているため、経営に関する正確な情報を把握し、料金改定を含めたところで経営改善に向けて協議を進めていく必要がある。</t>
    <rPh sb="1" eb="3">
      <t>ホンソン</t>
    </rPh>
    <rPh sb="4" eb="6">
      <t>カンイ</t>
    </rPh>
    <rPh sb="6" eb="8">
      <t>スイドウ</t>
    </rPh>
    <rPh sb="8" eb="10">
      <t>ジギョウ</t>
    </rPh>
    <rPh sb="12" eb="14">
      <t>シュウシ</t>
    </rPh>
    <rPh sb="14" eb="16">
      <t>コウモク</t>
    </rPh>
    <rPh sb="16" eb="17">
      <t>ナド</t>
    </rPh>
    <rPh sb="18" eb="20">
      <t>セイサ</t>
    </rPh>
    <rPh sb="21" eb="23">
      <t>ミナオ</t>
    </rPh>
    <rPh sb="27" eb="30">
      <t>シュウエキテキ</t>
    </rPh>
    <rPh sb="30" eb="32">
      <t>シュウシ</t>
    </rPh>
    <rPh sb="32" eb="34">
      <t>ヒリツ</t>
    </rPh>
    <rPh sb="35" eb="37">
      <t>レイネン</t>
    </rPh>
    <rPh sb="40" eb="42">
      <t>カイゼン</t>
    </rPh>
    <rPh sb="48" eb="50">
      <t>イゼン</t>
    </rPh>
    <rPh sb="53" eb="56">
      <t>ヘイキンチ</t>
    </rPh>
    <rPh sb="59" eb="60">
      <t>ヒク</t>
    </rPh>
    <rPh sb="61" eb="63">
      <t>ジョウキョウ</t>
    </rPh>
    <rPh sb="70" eb="72">
      <t>リョウキン</t>
    </rPh>
    <rPh sb="72" eb="74">
      <t>カイシュウ</t>
    </rPh>
    <rPh sb="74" eb="75">
      <t>リツ</t>
    </rPh>
    <rPh sb="76" eb="77">
      <t>ヒク</t>
    </rPh>
    <rPh sb="79" eb="81">
      <t>キュウスイ</t>
    </rPh>
    <rPh sb="81" eb="83">
      <t>ゲンカ</t>
    </rPh>
    <rPh sb="84" eb="86">
      <t>ヘイキン</t>
    </rPh>
    <rPh sb="89" eb="90">
      <t>タカ</t>
    </rPh>
    <rPh sb="93" eb="95">
      <t>ケイエイ</t>
    </rPh>
    <rPh sb="95" eb="97">
      <t>ジョウキョウ</t>
    </rPh>
    <rPh sb="98" eb="101">
      <t>フケンゼン</t>
    </rPh>
    <rPh sb="102" eb="104">
      <t>ジョウキョウ</t>
    </rPh>
    <rPh sb="110" eb="112">
      <t>シセツ</t>
    </rPh>
    <rPh sb="112" eb="114">
      <t>リヨウ</t>
    </rPh>
    <rPh sb="114" eb="115">
      <t>リツ</t>
    </rPh>
    <rPh sb="120" eb="123">
      <t>ヘイキンチ</t>
    </rPh>
    <rPh sb="123" eb="125">
      <t>イジョウ</t>
    </rPh>
    <rPh sb="126" eb="128">
      <t>スイイ</t>
    </rPh>
    <rPh sb="134" eb="136">
      <t>サイガイ</t>
    </rPh>
    <rPh sb="136" eb="138">
      <t>フッキュウ</t>
    </rPh>
    <rPh sb="138" eb="140">
      <t>ジギョウ</t>
    </rPh>
    <rPh sb="141" eb="143">
      <t>チエン</t>
    </rPh>
    <rPh sb="146" eb="148">
      <t>カンマツ</t>
    </rPh>
    <rPh sb="148" eb="150">
      <t>スイシツ</t>
    </rPh>
    <rPh sb="151" eb="153">
      <t>アッカ</t>
    </rPh>
    <rPh sb="153" eb="155">
      <t>タイサク</t>
    </rPh>
    <rPh sb="159" eb="160">
      <t>ス</t>
    </rPh>
    <rPh sb="160" eb="161">
      <t>ミズ</t>
    </rPh>
    <rPh sb="161" eb="162">
      <t>ナド</t>
    </rPh>
    <rPh sb="163" eb="164">
      <t>オコナ</t>
    </rPh>
    <rPh sb="169" eb="172">
      <t>ユウシュウリツ</t>
    </rPh>
    <rPh sb="177" eb="179">
      <t>レイネン</t>
    </rPh>
    <rPh sb="181" eb="183">
      <t>ゲンショウ</t>
    </rPh>
    <rPh sb="194" eb="196">
      <t>キギョウ</t>
    </rPh>
    <rPh sb="196" eb="197">
      <t>サイ</t>
    </rPh>
    <rPh sb="197" eb="199">
      <t>ザンダカ</t>
    </rPh>
    <phoneticPr fontId="4"/>
  </si>
  <si>
    <t>　平成23年度までに大規模な管路の更新を実施しており、近年は財源不足や災害復旧事業等により管路の更新については着手できていないため、更新率は低い水準になっている。
　施設の老朽化に加え、更新未実施の管路も存在するため、固定資産も情報や財政状況を鑑みながら計画的に更新を検討していく必要がある。</t>
    <rPh sb="1" eb="3">
      <t>ヘイセイ</t>
    </rPh>
    <rPh sb="5" eb="7">
      <t>ネンド</t>
    </rPh>
    <rPh sb="10" eb="13">
      <t>ダイキボ</t>
    </rPh>
    <rPh sb="14" eb="16">
      <t>カンロ</t>
    </rPh>
    <rPh sb="17" eb="19">
      <t>コウシン</t>
    </rPh>
    <rPh sb="20" eb="22">
      <t>ジッシ</t>
    </rPh>
    <rPh sb="27" eb="29">
      <t>キンネン</t>
    </rPh>
    <rPh sb="30" eb="32">
      <t>ザイゲン</t>
    </rPh>
    <rPh sb="32" eb="34">
      <t>ブソク</t>
    </rPh>
    <rPh sb="35" eb="37">
      <t>サイガイ</t>
    </rPh>
    <rPh sb="37" eb="39">
      <t>フッキュウ</t>
    </rPh>
    <rPh sb="39" eb="41">
      <t>ジギョウ</t>
    </rPh>
    <rPh sb="41" eb="42">
      <t>ナド</t>
    </rPh>
    <rPh sb="45" eb="47">
      <t>カンロ</t>
    </rPh>
    <rPh sb="48" eb="50">
      <t>コウシン</t>
    </rPh>
    <rPh sb="55" eb="57">
      <t>チャクシュ</t>
    </rPh>
    <rPh sb="66" eb="68">
      <t>コウシン</t>
    </rPh>
    <rPh sb="68" eb="69">
      <t>リツ</t>
    </rPh>
    <rPh sb="70" eb="71">
      <t>ヒク</t>
    </rPh>
    <rPh sb="72" eb="74">
      <t>スイジュン</t>
    </rPh>
    <rPh sb="83" eb="85">
      <t>シセツ</t>
    </rPh>
    <rPh sb="86" eb="89">
      <t>ロウキュウカ</t>
    </rPh>
    <rPh sb="90" eb="91">
      <t>クワ</t>
    </rPh>
    <rPh sb="93" eb="95">
      <t>コウシン</t>
    </rPh>
    <rPh sb="95" eb="98">
      <t>ミジッシ</t>
    </rPh>
    <rPh sb="99" eb="101">
      <t>カンロ</t>
    </rPh>
    <rPh sb="102" eb="104">
      <t>ソンザイ</t>
    </rPh>
    <rPh sb="109" eb="111">
      <t>コテイ</t>
    </rPh>
    <rPh sb="111" eb="113">
      <t>シサン</t>
    </rPh>
    <rPh sb="114" eb="116">
      <t>ジョウホウ</t>
    </rPh>
    <rPh sb="117" eb="119">
      <t>ザイセイ</t>
    </rPh>
    <rPh sb="119" eb="121">
      <t>ジョウキョウ</t>
    </rPh>
    <rPh sb="122" eb="123">
      <t>カンガ</t>
    </rPh>
    <rPh sb="127" eb="130">
      <t>ケイカクテキ</t>
    </rPh>
    <rPh sb="131" eb="133">
      <t>コウシン</t>
    </rPh>
    <rPh sb="134" eb="136">
      <t>ケントウ</t>
    </rPh>
    <rPh sb="140" eb="142">
      <t>ヒツヨウ</t>
    </rPh>
    <phoneticPr fontId="4"/>
  </si>
  <si>
    <t>　本村は、新築住宅は増加しているものの、それ以上に人口が減少しており、料金収入の増加が見込みにくいことに加え、災害復旧事業や施設の老朽化により必要以上に経費がかかり経営が厳しくなっている。
　このような状況の中でも安定した給水を今後も行っていくため、公営企業会計へ移行する中で、正確な資産や収支を把握し、今後の運営に向けて施設の更新計画や収支の見直し等の対策を講じ、財政の健全化に向けて取り組んでいく必要がある。</t>
    <rPh sb="1" eb="3">
      <t>ホンソン</t>
    </rPh>
    <rPh sb="5" eb="7">
      <t>シンチク</t>
    </rPh>
    <rPh sb="7" eb="9">
      <t>ジュウタク</t>
    </rPh>
    <rPh sb="10" eb="12">
      <t>ゾウカ</t>
    </rPh>
    <rPh sb="22" eb="24">
      <t>イジョウ</t>
    </rPh>
    <rPh sb="25" eb="27">
      <t>ジンコウ</t>
    </rPh>
    <rPh sb="28" eb="30">
      <t>ゲンショウ</t>
    </rPh>
    <rPh sb="35" eb="37">
      <t>リョウキン</t>
    </rPh>
    <rPh sb="37" eb="39">
      <t>シュウニュウ</t>
    </rPh>
    <rPh sb="40" eb="42">
      <t>ゾウカ</t>
    </rPh>
    <rPh sb="43" eb="45">
      <t>ミコ</t>
    </rPh>
    <rPh sb="52" eb="53">
      <t>クワ</t>
    </rPh>
    <rPh sb="55" eb="57">
      <t>サイガイ</t>
    </rPh>
    <rPh sb="57" eb="59">
      <t>フッキュウ</t>
    </rPh>
    <rPh sb="59" eb="61">
      <t>ジギョウ</t>
    </rPh>
    <rPh sb="62" eb="64">
      <t>シセツ</t>
    </rPh>
    <rPh sb="65" eb="68">
      <t>ロウキュウカ</t>
    </rPh>
    <rPh sb="71" eb="73">
      <t>ヒツヨウ</t>
    </rPh>
    <rPh sb="73" eb="75">
      <t>イジョウ</t>
    </rPh>
    <rPh sb="76" eb="78">
      <t>ケイヒ</t>
    </rPh>
    <rPh sb="82" eb="84">
      <t>ケイエイ</t>
    </rPh>
    <rPh sb="85" eb="86">
      <t>キビ</t>
    </rPh>
    <rPh sb="101" eb="103">
      <t>ジョウキョウ</t>
    </rPh>
    <rPh sb="104" eb="105">
      <t>ナカ</t>
    </rPh>
    <rPh sb="107" eb="109">
      <t>アンテイ</t>
    </rPh>
    <rPh sb="111" eb="113">
      <t>キュウスイ</t>
    </rPh>
    <rPh sb="114" eb="116">
      <t>コンゴ</t>
    </rPh>
    <rPh sb="117" eb="118">
      <t>オコナ</t>
    </rPh>
    <rPh sb="125" eb="127">
      <t>コウエイ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</si>
</sst>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22-4B0A-825A-74F6E666348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3E22-4B0A-825A-74F6E666348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70.3</c:v>
                </c:pt>
                <c:pt idx="1">
                  <c:v>74.290000000000006</c:v>
                </c:pt>
                <c:pt idx="2">
                  <c:v>73.95</c:v>
                </c:pt>
                <c:pt idx="3">
                  <c:v>75.14</c:v>
                </c:pt>
                <c:pt idx="4">
                  <c:v>82.33</c:v>
                </c:pt>
              </c:numCache>
            </c:numRef>
          </c:val>
          <c:extLst>
            <c:ext xmlns:c16="http://schemas.microsoft.com/office/drawing/2014/chart" uri="{C3380CC4-5D6E-409C-BE32-E72D297353CC}">
              <c16:uniqueId val="{00000000-E058-4DBE-92E7-1B8736EB7FC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E058-4DBE-92E7-1B8736EB7FC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92.95</c:v>
                </c:pt>
                <c:pt idx="1">
                  <c:v>75.95</c:v>
                </c:pt>
                <c:pt idx="2">
                  <c:v>77.77</c:v>
                </c:pt>
                <c:pt idx="3">
                  <c:v>75.63</c:v>
                </c:pt>
                <c:pt idx="4">
                  <c:v>67.02</c:v>
                </c:pt>
              </c:numCache>
            </c:numRef>
          </c:val>
          <c:extLst>
            <c:ext xmlns:c16="http://schemas.microsoft.com/office/drawing/2014/chart" uri="{C3380CC4-5D6E-409C-BE32-E72D297353CC}">
              <c16:uniqueId val="{00000000-75A7-4090-8050-9C3F3071D7B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75A7-4090-8050-9C3F3071D7B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37.61</c:v>
                </c:pt>
                <c:pt idx="1">
                  <c:v>37.43</c:v>
                </c:pt>
                <c:pt idx="2">
                  <c:v>30.22</c:v>
                </c:pt>
                <c:pt idx="3">
                  <c:v>35.01</c:v>
                </c:pt>
                <c:pt idx="4">
                  <c:v>55.7</c:v>
                </c:pt>
              </c:numCache>
            </c:numRef>
          </c:val>
          <c:extLst>
            <c:ext xmlns:c16="http://schemas.microsoft.com/office/drawing/2014/chart" uri="{C3380CC4-5D6E-409C-BE32-E72D297353CC}">
              <c16:uniqueId val="{00000000-01BB-4FCA-B590-6220557EB1D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01BB-4FCA-B590-6220557EB1D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28-47DD-960B-32117E4A7B3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28-47DD-960B-32117E4A7B3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E0-49E4-8A5F-BD1F4F9C060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E0-49E4-8A5F-BD1F4F9C060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16-4AB3-B1AF-EA7BD2E26EA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16-4AB3-B1AF-EA7BD2E26EA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22-4178-A22E-308F68551CD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22-4178-A22E-308F68551CD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1954.1</c:v>
                </c:pt>
                <c:pt idx="1">
                  <c:v>1734.76</c:v>
                </c:pt>
                <c:pt idx="2">
                  <c:v>1921.18</c:v>
                </c:pt>
                <c:pt idx="3">
                  <c:v>1437.31</c:v>
                </c:pt>
                <c:pt idx="4">
                  <c:v>1381.08</c:v>
                </c:pt>
              </c:numCache>
            </c:numRef>
          </c:val>
          <c:extLst>
            <c:ext xmlns:c16="http://schemas.microsoft.com/office/drawing/2014/chart" uri="{C3380CC4-5D6E-409C-BE32-E72D297353CC}">
              <c16:uniqueId val="{00000000-57AE-43B4-A280-026F8B233B2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57AE-43B4-A280-026F8B233B2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31.43</c:v>
                </c:pt>
                <c:pt idx="1">
                  <c:v>31.68</c:v>
                </c:pt>
                <c:pt idx="2">
                  <c:v>24.96</c:v>
                </c:pt>
                <c:pt idx="3">
                  <c:v>30.04</c:v>
                </c:pt>
                <c:pt idx="4">
                  <c:v>30.15</c:v>
                </c:pt>
              </c:numCache>
            </c:numRef>
          </c:val>
          <c:extLst>
            <c:ext xmlns:c16="http://schemas.microsoft.com/office/drawing/2014/chart" uri="{C3380CC4-5D6E-409C-BE32-E72D297353CC}">
              <c16:uniqueId val="{00000000-FBC6-4A24-AA16-317D87CDA42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FBC6-4A24-AA16-317D87CDA42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409.99</c:v>
                </c:pt>
                <c:pt idx="1">
                  <c:v>471.54</c:v>
                </c:pt>
                <c:pt idx="2">
                  <c:v>499.54</c:v>
                </c:pt>
                <c:pt idx="3">
                  <c:v>496.2</c:v>
                </c:pt>
                <c:pt idx="4">
                  <c:v>503.47</c:v>
                </c:pt>
              </c:numCache>
            </c:numRef>
          </c:val>
          <c:extLst>
            <c:ext xmlns:c16="http://schemas.microsoft.com/office/drawing/2014/chart" uri="{C3380CC4-5D6E-409C-BE32-E72D297353CC}">
              <c16:uniqueId val="{00000000-6B6F-4FDF-938A-94C81A229D8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6B6F-4FDF-938A-94C81A229D8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5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熊本県　山江村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D3</v>
      </c>
      <c r="X8" s="66"/>
      <c r="Y8" s="66"/>
      <c r="Z8" s="66"/>
      <c r="AA8" s="66"/>
      <c r="AB8" s="66"/>
      <c r="AC8" s="66"/>
      <c r="AD8" s="66" t="str">
        <f>データ!$M$6</f>
        <v>非設置</v>
      </c>
      <c r="AE8" s="66"/>
      <c r="AF8" s="66"/>
      <c r="AG8" s="66"/>
      <c r="AH8" s="66"/>
      <c r="AI8" s="66"/>
      <c r="AJ8" s="66"/>
      <c r="AK8" s="2"/>
      <c r="AL8" s="55">
        <f>データ!$R$6</f>
        <v>3276</v>
      </c>
      <c r="AM8" s="55"/>
      <c r="AN8" s="55"/>
      <c r="AO8" s="55"/>
      <c r="AP8" s="55"/>
      <c r="AQ8" s="55"/>
      <c r="AR8" s="55"/>
      <c r="AS8" s="55"/>
      <c r="AT8" s="45">
        <f>データ!$S$6</f>
        <v>121.19</v>
      </c>
      <c r="AU8" s="45"/>
      <c r="AV8" s="45"/>
      <c r="AW8" s="45"/>
      <c r="AX8" s="45"/>
      <c r="AY8" s="45"/>
      <c r="AZ8" s="45"/>
      <c r="BA8" s="45"/>
      <c r="BB8" s="45">
        <f>データ!$T$6</f>
        <v>27.03</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93.26</v>
      </c>
      <c r="Q10" s="45"/>
      <c r="R10" s="45"/>
      <c r="S10" s="45"/>
      <c r="T10" s="45"/>
      <c r="U10" s="45"/>
      <c r="V10" s="45"/>
      <c r="W10" s="55">
        <f>データ!$Q$6</f>
        <v>2860</v>
      </c>
      <c r="X10" s="55"/>
      <c r="Y10" s="55"/>
      <c r="Z10" s="55"/>
      <c r="AA10" s="55"/>
      <c r="AB10" s="55"/>
      <c r="AC10" s="55"/>
      <c r="AD10" s="2"/>
      <c r="AE10" s="2"/>
      <c r="AF10" s="2"/>
      <c r="AG10" s="2"/>
      <c r="AH10" s="2"/>
      <c r="AI10" s="2"/>
      <c r="AJ10" s="2"/>
      <c r="AK10" s="2"/>
      <c r="AL10" s="55">
        <f>データ!$U$6</f>
        <v>3042</v>
      </c>
      <c r="AM10" s="55"/>
      <c r="AN10" s="55"/>
      <c r="AO10" s="55"/>
      <c r="AP10" s="55"/>
      <c r="AQ10" s="55"/>
      <c r="AR10" s="55"/>
      <c r="AS10" s="55"/>
      <c r="AT10" s="45">
        <f>データ!$V$6</f>
        <v>14.37</v>
      </c>
      <c r="AU10" s="45"/>
      <c r="AV10" s="45"/>
      <c r="AW10" s="45"/>
      <c r="AX10" s="45"/>
      <c r="AY10" s="45"/>
      <c r="AZ10" s="45"/>
      <c r="BA10" s="45"/>
      <c r="BB10" s="45">
        <f>データ!$W$6</f>
        <v>211.69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114</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115</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116</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Bywdn9kuDCI9r/90DlPmIaw5XlDjlMFABQ4QLUIgdCHh7ay0uD96Cir0NnJM6yuS3KHq3UxBGvQYE5KG3sdPtg==" saltValue="HxbjuikRlzpWq9+U06juI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435121</v>
      </c>
      <c r="D6" s="20">
        <f t="shared" si="3"/>
        <v>47</v>
      </c>
      <c r="E6" s="20">
        <f t="shared" si="3"/>
        <v>1</v>
      </c>
      <c r="F6" s="20">
        <f t="shared" si="3"/>
        <v>0</v>
      </c>
      <c r="G6" s="20">
        <f t="shared" si="3"/>
        <v>0</v>
      </c>
      <c r="H6" s="20" t="str">
        <f t="shared" si="3"/>
        <v>熊本県　山江村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93.26</v>
      </c>
      <c r="Q6" s="21">
        <f t="shared" si="3"/>
        <v>2860</v>
      </c>
      <c r="R6" s="21">
        <f t="shared" si="3"/>
        <v>3276</v>
      </c>
      <c r="S6" s="21">
        <f t="shared" si="3"/>
        <v>121.19</v>
      </c>
      <c r="T6" s="21">
        <f t="shared" si="3"/>
        <v>27.03</v>
      </c>
      <c r="U6" s="21">
        <f t="shared" si="3"/>
        <v>3042</v>
      </c>
      <c r="V6" s="21">
        <f t="shared" si="3"/>
        <v>14.37</v>
      </c>
      <c r="W6" s="21">
        <f t="shared" si="3"/>
        <v>211.69</v>
      </c>
      <c r="X6" s="22">
        <f>IF(X7="",NA(),X7)</f>
        <v>37.61</v>
      </c>
      <c r="Y6" s="22">
        <f t="shared" ref="Y6:AG6" si="4">IF(Y7="",NA(),Y7)</f>
        <v>37.43</v>
      </c>
      <c r="Z6" s="22">
        <f t="shared" si="4"/>
        <v>30.22</v>
      </c>
      <c r="AA6" s="22">
        <f t="shared" si="4"/>
        <v>35.01</v>
      </c>
      <c r="AB6" s="22">
        <f t="shared" si="4"/>
        <v>55.7</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1954.1</v>
      </c>
      <c r="BF6" s="22">
        <f t="shared" ref="BF6:BN6" si="7">IF(BF7="",NA(),BF7)</f>
        <v>1734.76</v>
      </c>
      <c r="BG6" s="22">
        <f t="shared" si="7"/>
        <v>1921.18</v>
      </c>
      <c r="BH6" s="22">
        <f t="shared" si="7"/>
        <v>1437.31</v>
      </c>
      <c r="BI6" s="22">
        <f t="shared" si="7"/>
        <v>1381.08</v>
      </c>
      <c r="BJ6" s="22">
        <f t="shared" si="7"/>
        <v>1007.7</v>
      </c>
      <c r="BK6" s="22">
        <f t="shared" si="7"/>
        <v>1018.52</v>
      </c>
      <c r="BL6" s="22">
        <f t="shared" si="7"/>
        <v>949.61</v>
      </c>
      <c r="BM6" s="22">
        <f t="shared" si="7"/>
        <v>918.84</v>
      </c>
      <c r="BN6" s="22">
        <f t="shared" si="7"/>
        <v>955.49</v>
      </c>
      <c r="BO6" s="21" t="str">
        <f>IF(BO7="","",IF(BO7="-","【-】","【"&amp;SUBSTITUTE(TEXT(BO7,"#,##0.00"),"-","△")&amp;"】"))</f>
        <v>【982.48】</v>
      </c>
      <c r="BP6" s="22">
        <f>IF(BP7="",NA(),BP7)</f>
        <v>31.43</v>
      </c>
      <c r="BQ6" s="22">
        <f t="shared" ref="BQ6:BY6" si="8">IF(BQ7="",NA(),BQ7)</f>
        <v>31.68</v>
      </c>
      <c r="BR6" s="22">
        <f t="shared" si="8"/>
        <v>24.96</v>
      </c>
      <c r="BS6" s="22">
        <f t="shared" si="8"/>
        <v>30.04</v>
      </c>
      <c r="BT6" s="22">
        <f t="shared" si="8"/>
        <v>30.15</v>
      </c>
      <c r="BU6" s="22">
        <f t="shared" si="8"/>
        <v>59.22</v>
      </c>
      <c r="BV6" s="22">
        <f t="shared" si="8"/>
        <v>58.79</v>
      </c>
      <c r="BW6" s="22">
        <f t="shared" si="8"/>
        <v>58.41</v>
      </c>
      <c r="BX6" s="22">
        <f t="shared" si="8"/>
        <v>58.27</v>
      </c>
      <c r="BY6" s="22">
        <f t="shared" si="8"/>
        <v>55.15</v>
      </c>
      <c r="BZ6" s="21" t="str">
        <f>IF(BZ7="","",IF(BZ7="-","【-】","【"&amp;SUBSTITUTE(TEXT(BZ7,"#,##0.00"),"-","△")&amp;"】"))</f>
        <v>【50.61】</v>
      </c>
      <c r="CA6" s="22">
        <f>IF(CA7="",NA(),CA7)</f>
        <v>409.99</v>
      </c>
      <c r="CB6" s="22">
        <f t="shared" ref="CB6:CJ6" si="9">IF(CB7="",NA(),CB7)</f>
        <v>471.54</v>
      </c>
      <c r="CC6" s="22">
        <f t="shared" si="9"/>
        <v>499.54</v>
      </c>
      <c r="CD6" s="22">
        <f t="shared" si="9"/>
        <v>496.2</v>
      </c>
      <c r="CE6" s="22">
        <f t="shared" si="9"/>
        <v>503.47</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70.3</v>
      </c>
      <c r="CM6" s="22">
        <f t="shared" ref="CM6:CU6" si="10">IF(CM7="",NA(),CM7)</f>
        <v>74.290000000000006</v>
      </c>
      <c r="CN6" s="22">
        <f t="shared" si="10"/>
        <v>73.95</v>
      </c>
      <c r="CO6" s="22">
        <f t="shared" si="10"/>
        <v>75.14</v>
      </c>
      <c r="CP6" s="22">
        <f t="shared" si="10"/>
        <v>82.33</v>
      </c>
      <c r="CQ6" s="22">
        <f t="shared" si="10"/>
        <v>56.76</v>
      </c>
      <c r="CR6" s="22">
        <f t="shared" si="10"/>
        <v>56.04</v>
      </c>
      <c r="CS6" s="22">
        <f t="shared" si="10"/>
        <v>58.52</v>
      </c>
      <c r="CT6" s="22">
        <f t="shared" si="10"/>
        <v>58.88</v>
      </c>
      <c r="CU6" s="22">
        <f t="shared" si="10"/>
        <v>58.16</v>
      </c>
      <c r="CV6" s="21" t="str">
        <f>IF(CV7="","",IF(CV7="-","【-】","【"&amp;SUBSTITUTE(TEXT(CV7,"#,##0.00"),"-","△")&amp;"】"))</f>
        <v>【56.15】</v>
      </c>
      <c r="CW6" s="22">
        <f>IF(CW7="",NA(),CW7)</f>
        <v>92.95</v>
      </c>
      <c r="CX6" s="22">
        <f t="shared" ref="CX6:DF6" si="11">IF(CX7="",NA(),CX7)</f>
        <v>75.95</v>
      </c>
      <c r="CY6" s="22">
        <f t="shared" si="11"/>
        <v>77.77</v>
      </c>
      <c r="CZ6" s="22">
        <f t="shared" si="11"/>
        <v>75.63</v>
      </c>
      <c r="DA6" s="22">
        <f t="shared" si="11"/>
        <v>67.02</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435121</v>
      </c>
      <c r="D7" s="24">
        <v>47</v>
      </c>
      <c r="E7" s="24">
        <v>1</v>
      </c>
      <c r="F7" s="24">
        <v>0</v>
      </c>
      <c r="G7" s="24">
        <v>0</v>
      </c>
      <c r="H7" s="24" t="s">
        <v>96</v>
      </c>
      <c r="I7" s="24" t="s">
        <v>97</v>
      </c>
      <c r="J7" s="24" t="s">
        <v>98</v>
      </c>
      <c r="K7" s="24" t="s">
        <v>99</v>
      </c>
      <c r="L7" s="24" t="s">
        <v>100</v>
      </c>
      <c r="M7" s="24" t="s">
        <v>101</v>
      </c>
      <c r="N7" s="25" t="s">
        <v>102</v>
      </c>
      <c r="O7" s="25" t="s">
        <v>103</v>
      </c>
      <c r="P7" s="25">
        <v>93.26</v>
      </c>
      <c r="Q7" s="25">
        <v>2860</v>
      </c>
      <c r="R7" s="25">
        <v>3276</v>
      </c>
      <c r="S7" s="25">
        <v>121.19</v>
      </c>
      <c r="T7" s="25">
        <v>27.03</v>
      </c>
      <c r="U7" s="25">
        <v>3042</v>
      </c>
      <c r="V7" s="25">
        <v>14.37</v>
      </c>
      <c r="W7" s="25">
        <v>211.69</v>
      </c>
      <c r="X7" s="25">
        <v>37.61</v>
      </c>
      <c r="Y7" s="25">
        <v>37.43</v>
      </c>
      <c r="Z7" s="25">
        <v>30.22</v>
      </c>
      <c r="AA7" s="25">
        <v>35.01</v>
      </c>
      <c r="AB7" s="25">
        <v>55.7</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1954.1</v>
      </c>
      <c r="BF7" s="25">
        <v>1734.76</v>
      </c>
      <c r="BG7" s="25">
        <v>1921.18</v>
      </c>
      <c r="BH7" s="25">
        <v>1437.31</v>
      </c>
      <c r="BI7" s="25">
        <v>1381.08</v>
      </c>
      <c r="BJ7" s="25">
        <v>1007.7</v>
      </c>
      <c r="BK7" s="25">
        <v>1018.52</v>
      </c>
      <c r="BL7" s="25">
        <v>949.61</v>
      </c>
      <c r="BM7" s="25">
        <v>918.84</v>
      </c>
      <c r="BN7" s="25">
        <v>955.49</v>
      </c>
      <c r="BO7" s="25">
        <v>982.48</v>
      </c>
      <c r="BP7" s="25">
        <v>31.43</v>
      </c>
      <c r="BQ7" s="25">
        <v>31.68</v>
      </c>
      <c r="BR7" s="25">
        <v>24.96</v>
      </c>
      <c r="BS7" s="25">
        <v>30.04</v>
      </c>
      <c r="BT7" s="25">
        <v>30.15</v>
      </c>
      <c r="BU7" s="25">
        <v>59.22</v>
      </c>
      <c r="BV7" s="25">
        <v>58.79</v>
      </c>
      <c r="BW7" s="25">
        <v>58.41</v>
      </c>
      <c r="BX7" s="25">
        <v>58.27</v>
      </c>
      <c r="BY7" s="25">
        <v>55.15</v>
      </c>
      <c r="BZ7" s="25">
        <v>50.61</v>
      </c>
      <c r="CA7" s="25">
        <v>409.99</v>
      </c>
      <c r="CB7" s="25">
        <v>471.54</v>
      </c>
      <c r="CC7" s="25">
        <v>499.54</v>
      </c>
      <c r="CD7" s="25">
        <v>496.2</v>
      </c>
      <c r="CE7" s="25">
        <v>503.47</v>
      </c>
      <c r="CF7" s="25">
        <v>292.89999999999998</v>
      </c>
      <c r="CG7" s="25">
        <v>298.25</v>
      </c>
      <c r="CH7" s="25">
        <v>303.27999999999997</v>
      </c>
      <c r="CI7" s="25">
        <v>303.81</v>
      </c>
      <c r="CJ7" s="25">
        <v>310.26</v>
      </c>
      <c r="CK7" s="25">
        <v>320.83</v>
      </c>
      <c r="CL7" s="25">
        <v>70.3</v>
      </c>
      <c r="CM7" s="25">
        <v>74.290000000000006</v>
      </c>
      <c r="CN7" s="25">
        <v>73.95</v>
      </c>
      <c r="CO7" s="25">
        <v>75.14</v>
      </c>
      <c r="CP7" s="25">
        <v>82.33</v>
      </c>
      <c r="CQ7" s="25">
        <v>56.76</v>
      </c>
      <c r="CR7" s="25">
        <v>56.04</v>
      </c>
      <c r="CS7" s="25">
        <v>58.52</v>
      </c>
      <c r="CT7" s="25">
        <v>58.88</v>
      </c>
      <c r="CU7" s="25">
        <v>58.16</v>
      </c>
      <c r="CV7" s="25">
        <v>56.15</v>
      </c>
      <c r="CW7" s="25">
        <v>92.95</v>
      </c>
      <c r="CX7" s="25">
        <v>75.95</v>
      </c>
      <c r="CY7" s="25">
        <v>77.77</v>
      </c>
      <c r="CZ7" s="25">
        <v>75.63</v>
      </c>
      <c r="DA7" s="25">
        <v>67.02</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菖蒲祐太郎</cp:lastModifiedBy>
  <cp:lastPrinted>2024-01-22T07:21:34Z</cp:lastPrinted>
  <dcterms:created xsi:type="dcterms:W3CDTF">2023-12-05T01:07:38Z</dcterms:created>
  <dcterms:modified xsi:type="dcterms:W3CDTF">2024-01-22T07:21:42Z</dcterms:modified>
  <cp:category/>
</cp:coreProperties>
</file>