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41 五木村\簡水\"/>
    </mc:Choice>
  </mc:AlternateContent>
  <workbookProtection workbookAlgorithmName="SHA-512" workbookHashValue="/tr89Z0qUCn2BR4gm7+xpr8cLGMRaApw69au6mG7cyH6sqrFu7X/YpqFys4Bq0B70t8yG8eYvg3zYDZ3WyJENg==" workbookSaltValue="Jzm5VjDhID9S7VHPDicNVQ==" workbookSpinCount="100000" lockStructure="1"/>
  <bookViews>
    <workbookView xWindow="0" yWindow="0" windowWidth="28800" windowHeight="1173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<sst xmlns="http://schemas.openxmlformats.org/spreadsheetml/2006/main" count="233" uniqueCount="116">
  <si>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</si>
  <si>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</si>
  <si>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</si>
  <si>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</si>
  <si>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</si>
  <si>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</si>
  <si>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</si>
  <si>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</si>
  <si>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</si>
  <si>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</si>
  <si>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</si>
  <si>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</si>
  <si>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</si>
  <si>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</si>
  <si>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</si>
  <si>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</si>
  <si>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</si>
  <si>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</si>
  <si>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</si>
  <si>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</si>
  <si>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</si>
  <si>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</si>
  <si>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</si>
  <si>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</si>
  <si>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</si>
  <si>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</si>
  <si>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</si>
  <si>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</si>
  <si>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</si>
  <si>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</si>
  <si>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</si>
  <si>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</si>
  <si>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</si>
  <si>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</si>
  <si>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</si>
  <si>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</si>
  <si>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</si>
  <si>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</si>
  <si>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</si>
  <si>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</si>
  <si>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</si>
  <si>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</si>
  <si>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</si>
  <si>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</si>
  <si>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</si>
  <si>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</si>
  <si>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</si>
  <si>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</si>
  <si>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</si>
  <si>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</si>
  <si>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</si>
  <si>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</si>
  <si>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</si>
  <si>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</si>
  <si>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</si>
  <si>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</si>
  <si>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</si>
  <si>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</si>
  <si>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</si>
  <si>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</si>
  <si>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</si>
  <si>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</si>
  <si>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</si>
  <si>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</si>
  <si>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</si>
  <si>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</si>
  <si>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</si>
  <si>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</si>
  <si>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</si>
  <si>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</si>
  <si>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</si>
  <si>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</si>
  <si>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</si>
  <si>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</si>
  <si>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</si>
  <si>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</si>
  <si>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</si>
  <si>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</si>
  <si>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</si>
  <si>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</si>
  <si>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</si>
  <si>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</si>
  <si>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</si>
  <si>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</si>
  <si>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</si>
  <si>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</si>
  <si>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</si>
  <si>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</si>
  <si>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</si>
  <si>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</si>
  <si>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</si>
  <si>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</si>
  <si>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</si>
  <si>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</si>
  <si>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</si>
  <si>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五木村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</si>
  <si>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</si>
  <si>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</si>
  <si>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</si>
  <si>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</si>
  <si>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</si>
  <si>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</si>
  <si>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</si>
  <si>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</si>
  <si>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</si>
  <si>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</si>
  <si>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</si>
  <si>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</si>
  <si>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</si>
  <si>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</si>
  <si>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</si>
  <si>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</si>
  <si>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</si>
  <si>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6年度より公営企業法適用化となることから、より一層の経営実態の把握、コストバランス・ストックマネジメントの健全化等が図られるとともに、今後は高料金対策に係る地方交付税措置を用い経営努力していく。さらに、熊本県において水道広域化推進プランを策定中であり、市町村の区域を超えて連携し、事務の広域的処理等により経費の低減を図っていく。</t>
    <rPh sb="69" eb="71">
      <t>コンゴ</t>
    </rPh>
    <rPh sb="88" eb="89">
      <t>モチ</t>
    </rPh>
    <rPh sb="90" eb="92">
      <t>ケイエイ</t>
    </rPh>
    <rPh sb="92" eb="94">
      <t>ドリョク</t>
    </rPh>
    <phoneticPr fontId="4"/>
  </si>
  <si>
    <t xml:space="preserve">■多くの配水管で耐用年数を迎えることから、経営戦略及び実態に基づいた計画的更新の整理をしていく必要がある。
　具体的には、R3(2021)年度より、本村簡易水道事業経営戦略(H29～R9)に基づき、測量設計を行っているところであり、R4～R6年度にかけて小鶴地区の老朽管布設替工事を行っている最中である。
　また、宮園地区においても令和10年に配水管敷設40年を部分的に迎えることから、複数年計画で更新を予定している。
■住民生活に重大な影響を及ぼすような断水等の発生を未然に防いでいくためにも、修繕計画の平準化等を図っていく。
</t>
    <rPh sb="146" eb="148">
      <t>サイチュウ</t>
    </rPh>
    <rPh sb="181" eb="184">
      <t>ブブンテキ</t>
    </rPh>
    <phoneticPr fontId="4"/>
  </si>
  <si>
    <t>■この5か年ほどは使用料、給水件数はほぼ横ばいで推移しており、経営戦略で見通した数値も上回っているが、修繕料など維持管理費は依然として増加傾向にあり、一般会計からの繰入金がなければ成り立ち得ない状況である。使用料金を上げたとしても、少子高齢化で収益の伸びは見込めず、様々な手法を検討しながら、コスト削減、維持管理費の平準化などの取り組み続けていく必要がある。
■水道事業は生活に欠かせない重要な住民サービスであり、人口減少に付随して高齢化に拍車がかかるなか料金改定を進めることは困難を極めるが、将来にわたる安定的供給のためにも、住民理解を得られるような対策をとっていく必要がある。
■①収益的収支比率の減少、⑤料金回収率の減少、⑥給水原価について、前年度比の増減幅が大きい理由は、給水区域の配水管が耐用年数40年を経過した経緯から布設替工事を実施したことに加え、公会計開始に伴う委託事業を実施したことにより、費用が増加したため。</t>
    <rPh sb="342" eb="344">
      <t>キュウスイ</t>
    </rPh>
    <rPh sb="344" eb="346">
      <t>クイキ</t>
    </rPh>
    <rPh sb="347" eb="350">
      <t>ハイスイカン</t>
    </rPh>
    <rPh sb="351" eb="353">
      <t>タイヨウ</t>
    </rPh>
    <rPh sb="353" eb="355">
      <t>ネンスウ</t>
    </rPh>
    <rPh sb="357" eb="358">
      <t>ネン</t>
    </rPh>
    <rPh sb="359" eb="361">
      <t>ケイカ</t>
    </rPh>
    <rPh sb="363" eb="365">
      <t>ケイイ</t>
    </rPh>
    <rPh sb="367" eb="370">
      <t>フセツガ</t>
    </rPh>
    <rPh sb="370" eb="372">
      <t>コウジ</t>
    </rPh>
    <rPh sb="373" eb="375">
      <t>ジッシ</t>
    </rPh>
    <rPh sb="380" eb="381">
      <t>クワ</t>
    </rPh>
    <rPh sb="386" eb="388">
      <t>カイシ</t>
    </rPh>
    <rPh sb="389" eb="390">
      <t>トモナ</t>
    </rPh>
    <rPh sb="396" eb="398">
      <t>ジッシ</t>
    </rPh>
    <rPh sb="406" eb="408">
      <t>ヒヨウ</t>
    </rPh>
    <rPh sb="409" eb="41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</si>
</sst>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quotePrefix="1"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formatCode="#,##0.00;&quot;△&quot;#,##0.00;&quot;-&quot;">
                  <c:v>5.65</c:v>
                </c:pt>
              </c:numCache>
            </c:numRef>
          </c:val>
          <c:extLst>
            <c:ext xmlns:c16="http://schemas.microsoft.com/office/drawing/2014/chart" uri="{C3380CC4-5D6E-409C-BE32-E72D297353CC}">
              <c16:uniqueId val="{00000000-B1C1-4BFE-BC52-7AF18C8EC99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B1C1-4BFE-BC52-7AF18C8EC99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31.42</c:v>
                </c:pt>
                <c:pt idx="1">
                  <c:v>38.61</c:v>
                </c:pt>
                <c:pt idx="2">
                  <c:v>39.020000000000003</c:v>
                </c:pt>
                <c:pt idx="3">
                  <c:v>40.56</c:v>
                </c:pt>
                <c:pt idx="4">
                  <c:v>39.93</c:v>
                </c:pt>
              </c:numCache>
            </c:numRef>
          </c:val>
          <c:extLst>
            <c:ext xmlns:c16="http://schemas.microsoft.com/office/drawing/2014/chart" uri="{C3380CC4-5D6E-409C-BE32-E72D297353CC}">
              <c16:uniqueId val="{00000000-0A0C-4C58-82E7-094377446CE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0A0C-4C58-82E7-094377446CE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684-4CDE-92A3-1585ACA6AAB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1684-4CDE-92A3-1585ACA6AAB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64.17</c:v>
                </c:pt>
                <c:pt idx="1">
                  <c:v>62.83</c:v>
                </c:pt>
                <c:pt idx="2">
                  <c:v>58.62</c:v>
                </c:pt>
                <c:pt idx="3">
                  <c:v>66.150000000000006</c:v>
                </c:pt>
                <c:pt idx="4">
                  <c:v>30.07</c:v>
                </c:pt>
              </c:numCache>
            </c:numRef>
          </c:val>
          <c:extLst>
            <c:ext xmlns:c16="http://schemas.microsoft.com/office/drawing/2014/chart" uri="{C3380CC4-5D6E-409C-BE32-E72D297353CC}">
              <c16:uniqueId val="{00000000-67C7-4ED8-AE25-437F24DB639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67C7-4ED8-AE25-437F24DB639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3A-4F31-B4CD-B723D33FC98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3A-4F31-B4CD-B723D33FC98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34-45CA-B090-9A3F3B678B9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34-45CA-B090-9A3F3B678B9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09-4A15-A208-C9E53CACD65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09-4A15-A208-C9E53CACD65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7D-44E2-9AE4-C0F112E1863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7D-44E2-9AE4-C0F112E1863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257.75</c:v>
                </c:pt>
                <c:pt idx="1">
                  <c:v>234.98</c:v>
                </c:pt>
                <c:pt idx="2">
                  <c:v>213.1</c:v>
                </c:pt>
                <c:pt idx="3">
                  <c:v>191.35</c:v>
                </c:pt>
                <c:pt idx="4">
                  <c:v>265.98</c:v>
                </c:pt>
              </c:numCache>
            </c:numRef>
          </c:val>
          <c:extLst>
            <c:ext xmlns:c16="http://schemas.microsoft.com/office/drawing/2014/chart" uri="{C3380CC4-5D6E-409C-BE32-E72D297353CC}">
              <c16:uniqueId val="{00000000-0C7A-4EC4-B103-39845ECE6E1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0C7A-4EC4-B103-39845ECE6E1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62.05</c:v>
                </c:pt>
                <c:pt idx="1">
                  <c:v>60.86</c:v>
                </c:pt>
                <c:pt idx="2">
                  <c:v>57.01</c:v>
                </c:pt>
                <c:pt idx="3">
                  <c:v>64.66</c:v>
                </c:pt>
                <c:pt idx="4">
                  <c:v>29.42</c:v>
                </c:pt>
              </c:numCache>
            </c:numRef>
          </c:val>
          <c:extLst>
            <c:ext xmlns:c16="http://schemas.microsoft.com/office/drawing/2014/chart" uri="{C3380CC4-5D6E-409C-BE32-E72D297353CC}">
              <c16:uniqueId val="{00000000-B1EA-40EB-8B2B-CADE5671BE8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B1EA-40EB-8B2B-CADE5671BE8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292.93</c:v>
                </c:pt>
                <c:pt idx="1">
                  <c:v>306.25</c:v>
                </c:pt>
                <c:pt idx="2">
                  <c:v>330.25</c:v>
                </c:pt>
                <c:pt idx="3">
                  <c:v>285.67</c:v>
                </c:pt>
                <c:pt idx="4">
                  <c:v>630.39</c:v>
                </c:pt>
              </c:numCache>
            </c:numRef>
          </c:val>
          <c:extLst>
            <c:ext xmlns:c16="http://schemas.microsoft.com/office/drawing/2014/chart" uri="{C3380CC4-5D6E-409C-BE32-E72D297353CC}">
              <c16:uniqueId val="{00000000-BBA3-46E1-BD1B-8D0CBB0F888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BBA3-46E1-BD1B-8D0CBB0F888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0" zoomScale="82" zoomScaleNormal="82"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五木村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974</v>
      </c>
      <c r="AM8" s="60"/>
      <c r="AN8" s="60"/>
      <c r="AO8" s="60"/>
      <c r="AP8" s="60"/>
      <c r="AQ8" s="60"/>
      <c r="AR8" s="60"/>
      <c r="AS8" s="60"/>
      <c r="AT8" s="36">
        <f>データ!$S$6</f>
        <v>252.92</v>
      </c>
      <c r="AU8" s="36"/>
      <c r="AV8" s="36"/>
      <c r="AW8" s="36"/>
      <c r="AX8" s="36"/>
      <c r="AY8" s="36"/>
      <c r="AZ8" s="36"/>
      <c r="BA8" s="36"/>
      <c r="BB8" s="36">
        <f>データ!$T$6</f>
        <v>3.85</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51.76</v>
      </c>
      <c r="Q10" s="36"/>
      <c r="R10" s="36"/>
      <c r="S10" s="36"/>
      <c r="T10" s="36"/>
      <c r="U10" s="36"/>
      <c r="V10" s="36"/>
      <c r="W10" s="60">
        <f>データ!$Q$6</f>
        <v>3410</v>
      </c>
      <c r="X10" s="60"/>
      <c r="Y10" s="60"/>
      <c r="Z10" s="60"/>
      <c r="AA10" s="60"/>
      <c r="AB10" s="60"/>
      <c r="AC10" s="60"/>
      <c r="AD10" s="2"/>
      <c r="AE10" s="2"/>
      <c r="AF10" s="2"/>
      <c r="AG10" s="2"/>
      <c r="AH10" s="2"/>
      <c r="AI10" s="2"/>
      <c r="AJ10" s="2"/>
      <c r="AK10" s="2"/>
      <c r="AL10" s="60">
        <f>データ!$U$6</f>
        <v>500</v>
      </c>
      <c r="AM10" s="60"/>
      <c r="AN10" s="60"/>
      <c r="AO10" s="60"/>
      <c r="AP10" s="60"/>
      <c r="AQ10" s="60"/>
      <c r="AR10" s="60"/>
      <c r="AS10" s="60"/>
      <c r="AT10" s="36">
        <f>データ!$V$6</f>
        <v>0.33</v>
      </c>
      <c r="AU10" s="36"/>
      <c r="AV10" s="36"/>
      <c r="AW10" s="36"/>
      <c r="AX10" s="36"/>
      <c r="AY10" s="36"/>
      <c r="AZ10" s="36"/>
      <c r="BA10" s="36"/>
      <c r="BB10" s="36">
        <f>データ!$W$6</f>
        <v>1515.15</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114</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113</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b4h2QlZAtOON4PR6Rf3TA3NLeLJA7FCqXij9vg0kJY4e+fPoarioMxLixB8n3L0qwusMV1w+jvzU17F6BIdMEQ==" saltValue="M2oJEhrL1eZ7ySPW/2nVv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2022</v>
      </c>
      <c r="C6" s="20">
        <f t="shared" ref="C6:W6" si="3">C7</f>
        <v>435112</v>
      </c>
      <c r="D6" s="20">
        <f t="shared" si="3"/>
        <v>47</v>
      </c>
      <c r="E6" s="20">
        <f t="shared" si="3"/>
        <v>1</v>
      </c>
      <c r="F6" s="20">
        <f t="shared" si="3"/>
        <v>0</v>
      </c>
      <c r="G6" s="20">
        <f t="shared" si="3"/>
        <v>0</v>
      </c>
      <c r="H6" s="20" t="str">
        <f t="shared" si="3"/>
        <v>熊本県　五木村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51.76</v>
      </c>
      <c r="Q6" s="21">
        <f t="shared" si="3"/>
        <v>3410</v>
      </c>
      <c r="R6" s="21">
        <f t="shared" si="3"/>
        <v>974</v>
      </c>
      <c r="S6" s="21">
        <f t="shared" si="3"/>
        <v>252.92</v>
      </c>
      <c r="T6" s="21">
        <f t="shared" si="3"/>
        <v>3.85</v>
      </c>
      <c r="U6" s="21">
        <f t="shared" si="3"/>
        <v>500</v>
      </c>
      <c r="V6" s="21">
        <f t="shared" si="3"/>
        <v>0.33</v>
      </c>
      <c r="W6" s="21">
        <f t="shared" si="3"/>
        <v>1515.15</v>
      </c>
      <c r="X6" s="22">
        <f>IF(X7="",NA(),X7)</f>
        <v>64.17</v>
      </c>
      <c r="Y6" s="22">
        <f t="shared" ref="Y6:AG6" si="4">IF(Y7="",NA(),Y7)</f>
        <v>62.83</v>
      </c>
      <c r="Z6" s="22">
        <f t="shared" si="4"/>
        <v>58.62</v>
      </c>
      <c r="AA6" s="22">
        <f t="shared" si="4"/>
        <v>66.150000000000006</v>
      </c>
      <c r="AB6" s="22">
        <f t="shared" si="4"/>
        <v>30.07</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257.75</v>
      </c>
      <c r="BF6" s="22">
        <f t="shared" ref="BF6:BN6" si="7">IF(BF7="",NA(),BF7)</f>
        <v>234.98</v>
      </c>
      <c r="BG6" s="22">
        <f t="shared" si="7"/>
        <v>213.1</v>
      </c>
      <c r="BH6" s="22">
        <f t="shared" si="7"/>
        <v>191.35</v>
      </c>
      <c r="BI6" s="22">
        <f t="shared" si="7"/>
        <v>265.98</v>
      </c>
      <c r="BJ6" s="22">
        <f t="shared" si="7"/>
        <v>1274.21</v>
      </c>
      <c r="BK6" s="22">
        <f t="shared" si="7"/>
        <v>1183.92</v>
      </c>
      <c r="BL6" s="22">
        <f t="shared" si="7"/>
        <v>1128.72</v>
      </c>
      <c r="BM6" s="22">
        <f t="shared" si="7"/>
        <v>1125.25</v>
      </c>
      <c r="BN6" s="22">
        <f t="shared" si="7"/>
        <v>1157.05</v>
      </c>
      <c r="BO6" s="21" t="str">
        <f>IF(BO7="","",IF(BO7="-","【-】","【"&amp;SUBSTITUTE(TEXT(BO7,"#,##0.00"),"-","△")&amp;"】"))</f>
        <v>【982.48】</v>
      </c>
      <c r="BP6" s="22">
        <f>IF(BP7="",NA(),BP7)</f>
        <v>62.05</v>
      </c>
      <c r="BQ6" s="22">
        <f t="shared" ref="BQ6:BY6" si="8">IF(BQ7="",NA(),BQ7)</f>
        <v>60.86</v>
      </c>
      <c r="BR6" s="22">
        <f t="shared" si="8"/>
        <v>57.01</v>
      </c>
      <c r="BS6" s="22">
        <f t="shared" si="8"/>
        <v>64.66</v>
      </c>
      <c r="BT6" s="22">
        <f t="shared" si="8"/>
        <v>29.42</v>
      </c>
      <c r="BU6" s="22">
        <f t="shared" si="8"/>
        <v>41.25</v>
      </c>
      <c r="BV6" s="22">
        <f t="shared" si="8"/>
        <v>42.5</v>
      </c>
      <c r="BW6" s="22">
        <f t="shared" si="8"/>
        <v>41.84</v>
      </c>
      <c r="BX6" s="22">
        <f t="shared" si="8"/>
        <v>41.44</v>
      </c>
      <c r="BY6" s="22">
        <f t="shared" si="8"/>
        <v>37.65</v>
      </c>
      <c r="BZ6" s="21" t="str">
        <f>IF(BZ7="","",IF(BZ7="-","【-】","【"&amp;SUBSTITUTE(TEXT(BZ7,"#,##0.00"),"-","△")&amp;"】"))</f>
        <v>【50.61】</v>
      </c>
      <c r="CA6" s="22">
        <f>IF(CA7="",NA(),CA7)</f>
        <v>292.93</v>
      </c>
      <c r="CB6" s="22">
        <f t="shared" ref="CB6:CJ6" si="9">IF(CB7="",NA(),CB7)</f>
        <v>306.25</v>
      </c>
      <c r="CC6" s="22">
        <f t="shared" si="9"/>
        <v>330.25</v>
      </c>
      <c r="CD6" s="22">
        <f t="shared" si="9"/>
        <v>285.67</v>
      </c>
      <c r="CE6" s="22">
        <f t="shared" si="9"/>
        <v>630.39</v>
      </c>
      <c r="CF6" s="22">
        <f t="shared" si="9"/>
        <v>383.25</v>
      </c>
      <c r="CG6" s="22">
        <f t="shared" si="9"/>
        <v>377.72</v>
      </c>
      <c r="CH6" s="22">
        <f t="shared" si="9"/>
        <v>390.47</v>
      </c>
      <c r="CI6" s="22">
        <f t="shared" si="9"/>
        <v>403.61</v>
      </c>
      <c r="CJ6" s="22">
        <f t="shared" si="9"/>
        <v>442.82</v>
      </c>
      <c r="CK6" s="21" t="str">
        <f>IF(CK7="","",IF(CK7="-","【-】","【"&amp;SUBSTITUTE(TEXT(CK7,"#,##0.00"),"-","△")&amp;"】"))</f>
        <v>【320.83】</v>
      </c>
      <c r="CL6" s="22">
        <f>IF(CL7="",NA(),CL7)</f>
        <v>31.42</v>
      </c>
      <c r="CM6" s="22">
        <f t="shared" ref="CM6:CU6" si="10">IF(CM7="",NA(),CM7)</f>
        <v>38.61</v>
      </c>
      <c r="CN6" s="22">
        <f t="shared" si="10"/>
        <v>39.020000000000003</v>
      </c>
      <c r="CO6" s="22">
        <f t="shared" si="10"/>
        <v>40.56</v>
      </c>
      <c r="CP6" s="22">
        <f t="shared" si="10"/>
        <v>39.93</v>
      </c>
      <c r="CQ6" s="22">
        <f t="shared" si="10"/>
        <v>48.26</v>
      </c>
      <c r="CR6" s="22">
        <f t="shared" si="10"/>
        <v>48.01</v>
      </c>
      <c r="CS6" s="22">
        <f t="shared" si="10"/>
        <v>49.08</v>
      </c>
      <c r="CT6" s="22">
        <f t="shared" si="10"/>
        <v>51.46</v>
      </c>
      <c r="CU6" s="22">
        <f t="shared" si="10"/>
        <v>51.84</v>
      </c>
      <c r="CV6" s="21" t="str">
        <f>IF(CV7="","",IF(CV7="-","【-】","【"&amp;SUBSTITUTE(TEXT(CV7,"#,##0.00"),"-","△")&amp;"】"))</f>
        <v>【56.15】</v>
      </c>
      <c r="CW6" s="22">
        <f>IF(CW7="",NA(),CW7)</f>
        <v>100</v>
      </c>
      <c r="CX6" s="22">
        <f t="shared" ref="CX6:DF6" si="11">IF(CX7="",NA(),CX7)</f>
        <v>100</v>
      </c>
      <c r="CY6" s="22">
        <f t="shared" si="11"/>
        <v>100</v>
      </c>
      <c r="CZ6" s="22">
        <f t="shared" si="11"/>
        <v>100</v>
      </c>
      <c r="DA6" s="22">
        <f t="shared" si="11"/>
        <v>100</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2">
        <f t="shared" si="14"/>
        <v>5.65</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435112</v>
      </c>
      <c r="D7" s="24">
        <v>47</v>
      </c>
      <c r="E7" s="24">
        <v>1</v>
      </c>
      <c r="F7" s="24">
        <v>0</v>
      </c>
      <c r="G7" s="24">
        <v>0</v>
      </c>
      <c r="H7" s="24" t="s">
        <v>95</v>
      </c>
      <c r="I7" s="24" t="s">
        <v>96</v>
      </c>
      <c r="J7" s="24" t="s">
        <v>97</v>
      </c>
      <c r="K7" s="24" t="s">
        <v>98</v>
      </c>
      <c r="L7" s="24" t="s">
        <v>99</v>
      </c>
      <c r="M7" s="24" t="s">
        <v>100</v>
      </c>
      <c r="N7" s="25" t="s">
        <v>101</v>
      </c>
      <c r="O7" s="25" t="s">
        <v>102</v>
      </c>
      <c r="P7" s="25">
        <v>51.76</v>
      </c>
      <c r="Q7" s="25">
        <v>3410</v>
      </c>
      <c r="R7" s="25">
        <v>974</v>
      </c>
      <c r="S7" s="25">
        <v>252.92</v>
      </c>
      <c r="T7" s="25">
        <v>3.85</v>
      </c>
      <c r="U7" s="25">
        <v>500</v>
      </c>
      <c r="V7" s="25">
        <v>0.33</v>
      </c>
      <c r="W7" s="25">
        <v>1515.15</v>
      </c>
      <c r="X7" s="25">
        <v>64.17</v>
      </c>
      <c r="Y7" s="25">
        <v>62.83</v>
      </c>
      <c r="Z7" s="25">
        <v>58.62</v>
      </c>
      <c r="AA7" s="25">
        <v>66.150000000000006</v>
      </c>
      <c r="AB7" s="25">
        <v>30.07</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257.75</v>
      </c>
      <c r="BF7" s="25">
        <v>234.98</v>
      </c>
      <c r="BG7" s="25">
        <v>213.1</v>
      </c>
      <c r="BH7" s="25">
        <v>191.35</v>
      </c>
      <c r="BI7" s="25">
        <v>265.98</v>
      </c>
      <c r="BJ7" s="25">
        <v>1274.21</v>
      </c>
      <c r="BK7" s="25">
        <v>1183.92</v>
      </c>
      <c r="BL7" s="25">
        <v>1128.72</v>
      </c>
      <c r="BM7" s="25">
        <v>1125.25</v>
      </c>
      <c r="BN7" s="25">
        <v>1157.05</v>
      </c>
      <c r="BO7" s="25">
        <v>982.48</v>
      </c>
      <c r="BP7" s="25">
        <v>62.05</v>
      </c>
      <c r="BQ7" s="25">
        <v>60.86</v>
      </c>
      <c r="BR7" s="25">
        <v>57.01</v>
      </c>
      <c r="BS7" s="25">
        <v>64.66</v>
      </c>
      <c r="BT7" s="25">
        <v>29.42</v>
      </c>
      <c r="BU7" s="25">
        <v>41.25</v>
      </c>
      <c r="BV7" s="25">
        <v>42.5</v>
      </c>
      <c r="BW7" s="25">
        <v>41.84</v>
      </c>
      <c r="BX7" s="25">
        <v>41.44</v>
      </c>
      <c r="BY7" s="25">
        <v>37.65</v>
      </c>
      <c r="BZ7" s="25">
        <v>50.61</v>
      </c>
      <c r="CA7" s="25">
        <v>292.93</v>
      </c>
      <c r="CB7" s="25">
        <v>306.25</v>
      </c>
      <c r="CC7" s="25">
        <v>330.25</v>
      </c>
      <c r="CD7" s="25">
        <v>285.67</v>
      </c>
      <c r="CE7" s="25">
        <v>630.39</v>
      </c>
      <c r="CF7" s="25">
        <v>383.25</v>
      </c>
      <c r="CG7" s="25">
        <v>377.72</v>
      </c>
      <c r="CH7" s="25">
        <v>390.47</v>
      </c>
      <c r="CI7" s="25">
        <v>403.61</v>
      </c>
      <c r="CJ7" s="25">
        <v>442.82</v>
      </c>
      <c r="CK7" s="25">
        <v>320.83</v>
      </c>
      <c r="CL7" s="25">
        <v>31.42</v>
      </c>
      <c r="CM7" s="25">
        <v>38.61</v>
      </c>
      <c r="CN7" s="25">
        <v>39.020000000000003</v>
      </c>
      <c r="CO7" s="25">
        <v>40.56</v>
      </c>
      <c r="CP7" s="25">
        <v>39.93</v>
      </c>
      <c r="CQ7" s="25">
        <v>48.26</v>
      </c>
      <c r="CR7" s="25">
        <v>48.01</v>
      </c>
      <c r="CS7" s="25">
        <v>49.08</v>
      </c>
      <c r="CT7" s="25">
        <v>51.46</v>
      </c>
      <c r="CU7" s="25">
        <v>51.84</v>
      </c>
      <c r="CV7" s="25">
        <v>56.15</v>
      </c>
      <c r="CW7" s="25">
        <v>100</v>
      </c>
      <c r="CX7" s="25">
        <v>100</v>
      </c>
      <c r="CY7" s="25">
        <v>100</v>
      </c>
      <c r="CZ7" s="25">
        <v>100</v>
      </c>
      <c r="DA7" s="25">
        <v>100</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5.65</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108</v>
      </c>
    </row>
    <row r="12" spans="1:144" x14ac:dyDescent="0.15">
      <c r="B12">
        <v>1</v>
      </c>
      <c r="C12">
        <v>1</v>
      </c>
      <c r="D12">
        <v>2</v>
      </c>
      <c r="E12">
        <v>3</v>
      </c>
      <c r="F12">
        <v>4</v>
      </c>
      <c r="G12" t="s">
        <v>109</v>
      </c>
    </row>
    <row r="13" spans="1:144" x14ac:dyDescent="0.15">
      <c r="B13" t="s">
        <v>110</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2024-02-01T23:56:07Z</cp:lastPrinted>
  <dcterms:created xsi:type="dcterms:W3CDTF">2023-12-05T01:07:37Z</dcterms:created>
  <dcterms:modified xsi:type="dcterms:W3CDTF">2024-02-02T00:11:32Z</dcterms:modified>
  <cp:category/>
</cp:coreProperties>
</file>