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v0101\Profile\desktop\lg90154\Desktop\27南阿蘇村\簡水\"/>
    </mc:Choice>
  </mc:AlternateContent>
  <xr:revisionPtr revIDLastSave="0" documentId="8_{8BE2D089-D960-4DD7-84DA-414C4BD9EE86}" xr6:coauthVersionLast="47" xr6:coauthVersionMax="47" xr10:uidLastSave="{00000000-0000-0000-0000-000000000000}"/>
  <workbookProtection workbookAlgorithmName="SHA-512" workbookHashValue="WXfTBr8n5EZZ8X40a9yJn55Wlh/c6RcdJ0rFH8RvRw+o8gy8tvBnIh5RuobrqK3D4ImcQwQP2lnvkOc3gVaCLQ==" workbookSaltValue="ukJLwBcsa8TdHfN2hubTlQ==" workbookSpinCount="100000" lockStructure="1"/>
  <bookViews>
    <workbookView xWindow="0" yWindow="375" windowWidth="28800" windowHeight="1510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B10"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<sst xmlns="http://schemas.openxmlformats.org/spreadsheetml/2006/main" count="233" uniqueCount="118">
  <si>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</si>
  <si>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</si>
  <si>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</si>
  <si>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</si>
  <si>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</si>
  <si>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</si>
  <si>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</si>
  <si>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</si>
  <si>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</si>
  <si>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</si>
  <si>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</si>
  <si>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</si>
  <si>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</si>
  <si>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</si>
  <si>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</si>
  <si>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</si>
  <si>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</si>
  <si>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</si>
  <si>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</si>
  <si>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</si>
  <si>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</si>
  <si>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</si>
  <si>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</si>
  <si>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</si>
  <si>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</si>
  <si>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</si>
  <si>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</si>
  <si>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</si>
  <si>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</si>
  <si>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</si>
  <si>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</si>
  <si>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</si>
  <si>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</si>
  <si>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</si>
  <si>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</si>
  <si>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</si>
  <si>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</si>
  <si>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</si>
  <si>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</si>
  <si>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</si>
  <si>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</si>
  <si>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</si>
  <si>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</si>
  <si>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</si>
  <si>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</si>
  <si>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</si>
  <si>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</si>
  <si>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</si>
  <si>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</si>
  <si>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</si>
  <si>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</si>
  <si>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</si>
  <si>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</si>
  <si>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</si>
  <si>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</si>
  <si>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</si>
  <si>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</si>
  <si>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</si>
  <si>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</si>
  <si>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</si>
  <si>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</si>
  <si>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</si>
  <si>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</si>
  <si>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</si>
  <si>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</si>
  <si>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</si>
  <si>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</si>
  <si>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</si>
  <si>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</si>
  <si>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</si>
  <si>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</si>
  <si>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</si>
  <si>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</si>
  <si>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</si>
  <si>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</si>
  <si>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</si>
  <si>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</si>
  <si>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</si>
  <si>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</si>
  <si>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</si>
  <si>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</si>
  <si>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</si>
  <si>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</si>
  <si>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</si>
  <si>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</si>
  <si>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</si>
  <si>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</si>
  <si>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</si>
  <si>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</si>
  <si>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</si>
  <si>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</si>
  <si>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</si>
  <si>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</si>
  <si>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</si>
  <si>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</si>
  <si>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</si>
  <si>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</si>
  <si>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</si>
  <si>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</si>
  <si>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</si>
  <si>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</si>
  <si>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</si>
  <si>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</si>
  <si>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</si>
  <si>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</si>
  <si>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</si>
  <si>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</si>
  <si>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</si>
  <si>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</si>
  <si>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</si>
  <si>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</si>
  <si>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</si>
  <si>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</si>
  <si>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</si>
  <si>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</si>
  <si>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熊本地震後の復旧は概ね完了したものの、人口減少が顕著であり、併せて施設の老朽化等、多くの課題を抱えている状況である。
　今回の分析結果による変動の主たる事由は以下のとおりである。
⑥給水原価の減少については、担当職員の定期異動に伴う入れ替わりで、大きく平均年齢が下がったことに伴い人件費の支出が削減されたことによるもの。
⑦施設利用率の増加については、令和3年度以前まで地元で水道の管理運営を行っていた水道管理組合を村の水道事業に令和4年度より組み入れたことによるもの。
</t>
    <rPh sb="1" eb="3">
      <t>クマモト</t>
    </rPh>
    <rPh sb="3" eb="5">
      <t>ジシン</t>
    </rPh>
    <rPh sb="5" eb="6">
      <t>ゴ</t>
    </rPh>
    <rPh sb="7" eb="9">
      <t>フッキュウ</t>
    </rPh>
    <rPh sb="10" eb="11">
      <t>オオム</t>
    </rPh>
    <rPh sb="12" eb="14">
      <t>カンリョウ</t>
    </rPh>
    <rPh sb="20" eb="22">
      <t>ジンコウ</t>
    </rPh>
    <rPh sb="22" eb="24">
      <t>ゲンショウ</t>
    </rPh>
    <rPh sb="25" eb="27">
      <t>ケンチョ</t>
    </rPh>
    <rPh sb="31" eb="32">
      <t>アワ</t>
    </rPh>
    <rPh sb="34" eb="36">
      <t>シセツ</t>
    </rPh>
    <rPh sb="37" eb="40">
      <t>ロウキュウカ</t>
    </rPh>
    <rPh sb="40" eb="41">
      <t>トウ</t>
    </rPh>
    <rPh sb="42" eb="43">
      <t>オオ</t>
    </rPh>
    <rPh sb="45" eb="47">
      <t>カダイ</t>
    </rPh>
    <rPh sb="48" eb="49">
      <t>カカ</t>
    </rPh>
    <rPh sb="53" eb="55">
      <t>ジョウキョウ</t>
    </rPh>
    <rPh sb="61" eb="63">
      <t>コンカイ</t>
    </rPh>
    <rPh sb="64" eb="66">
      <t>ブンセキ</t>
    </rPh>
    <rPh sb="66" eb="68">
      <t>ケッカ</t>
    </rPh>
    <rPh sb="71" eb="73">
      <t>ヘンドウ</t>
    </rPh>
    <rPh sb="74" eb="75">
      <t>シュ</t>
    </rPh>
    <rPh sb="77" eb="79">
      <t>ジユウ</t>
    </rPh>
    <rPh sb="80" eb="82">
      <t>イカ</t>
    </rPh>
    <rPh sb="93" eb="95">
      <t>キュウスイ</t>
    </rPh>
    <rPh sb="95" eb="97">
      <t>ゲンカ</t>
    </rPh>
    <rPh sb="98" eb="100">
      <t>ゲンショウ</t>
    </rPh>
    <rPh sb="106" eb="108">
      <t>タントウ</t>
    </rPh>
    <rPh sb="108" eb="110">
      <t>ショクイン</t>
    </rPh>
    <rPh sb="111" eb="113">
      <t>テイキ</t>
    </rPh>
    <rPh sb="113" eb="115">
      <t>イドウ</t>
    </rPh>
    <rPh sb="116" eb="117">
      <t>トモナ</t>
    </rPh>
    <rPh sb="118" eb="119">
      <t>イ</t>
    </rPh>
    <rPh sb="120" eb="121">
      <t>カ</t>
    </rPh>
    <rPh sb="125" eb="126">
      <t>オオ</t>
    </rPh>
    <rPh sb="128" eb="132">
      <t>ヘイキンネンレイ</t>
    </rPh>
    <rPh sb="133" eb="134">
      <t>サ</t>
    </rPh>
    <rPh sb="140" eb="141">
      <t>トモナ</t>
    </rPh>
    <rPh sb="142" eb="145">
      <t>ジンケンヒ</t>
    </rPh>
    <rPh sb="146" eb="148">
      <t>シシュツ</t>
    </rPh>
    <rPh sb="149" eb="151">
      <t>サクゲン</t>
    </rPh>
    <rPh sb="165" eb="167">
      <t>シセツ</t>
    </rPh>
    <rPh sb="167" eb="170">
      <t>リヨウリツ</t>
    </rPh>
    <rPh sb="171" eb="173">
      <t>ゾウカ</t>
    </rPh>
    <rPh sb="179" eb="181">
      <t>レイワ</t>
    </rPh>
    <rPh sb="182" eb="184">
      <t>ネンド</t>
    </rPh>
    <rPh sb="184" eb="186">
      <t>イゼン</t>
    </rPh>
    <rPh sb="188" eb="190">
      <t>ジモト</t>
    </rPh>
    <rPh sb="191" eb="193">
      <t>スイドウ</t>
    </rPh>
    <rPh sb="194" eb="198">
      <t>カンリウンエイ</t>
    </rPh>
    <rPh sb="199" eb="200">
      <t>オコナ</t>
    </rPh>
    <rPh sb="204" eb="208">
      <t>スイドウカンリ</t>
    </rPh>
    <rPh sb="208" eb="210">
      <t>クミアイ</t>
    </rPh>
    <rPh sb="211" eb="212">
      <t>ムラ</t>
    </rPh>
    <rPh sb="213" eb="217">
      <t>スイドウジギョウ</t>
    </rPh>
    <rPh sb="218" eb="220">
      <t>レイワ</t>
    </rPh>
    <rPh sb="221" eb="223">
      <t>ネンド</t>
    </rPh>
    <rPh sb="225" eb="226">
      <t>ク</t>
    </rPh>
    <rPh sb="227" eb="228">
      <t>イ</t>
    </rPh>
    <phoneticPr fontId="4"/>
  </si>
  <si>
    <t>　耐用年数を超過した施設の更新、併せて耐震化等
投資的経費の増加が見込まれる。
　今回の分析結果による変動の主たる事由は以下のとおりである。
③管路更新率が大幅に減少したことについては、前述の水道管理組合の村水道事業への組み入れに伴う事務量、諸経費の増加により前年度同等の管路更新を実施できなかったことによるもの。</t>
    <rPh sb="1" eb="3">
      <t>タイヨウ</t>
    </rPh>
    <rPh sb="3" eb="5">
      <t>ネンスウ</t>
    </rPh>
    <rPh sb="6" eb="8">
      <t>チョウカ</t>
    </rPh>
    <rPh sb="10" eb="12">
      <t>シセツ</t>
    </rPh>
    <rPh sb="13" eb="15">
      <t>コウシン</t>
    </rPh>
    <rPh sb="16" eb="17">
      <t>アワ</t>
    </rPh>
    <rPh sb="19" eb="22">
      <t>タイシンカ</t>
    </rPh>
    <rPh sb="22" eb="23">
      <t>トウ</t>
    </rPh>
    <rPh sb="24" eb="27">
      <t>トウシテキ</t>
    </rPh>
    <rPh sb="27" eb="29">
      <t>ケイヒ</t>
    </rPh>
    <rPh sb="30" eb="32">
      <t>ゾウカ</t>
    </rPh>
    <rPh sb="33" eb="35">
      <t>ミコ</t>
    </rPh>
    <rPh sb="73" eb="75">
      <t>カンロ</t>
    </rPh>
    <rPh sb="75" eb="77">
      <t>コウシン</t>
    </rPh>
    <rPh sb="77" eb="78">
      <t>リツ</t>
    </rPh>
    <rPh sb="79" eb="81">
      <t>オオハバ</t>
    </rPh>
    <rPh sb="82" eb="84">
      <t>ゲンショウ</t>
    </rPh>
    <rPh sb="94" eb="96">
      <t>ゼンジュツ</t>
    </rPh>
    <rPh sb="97" eb="101">
      <t>スイドウカンリ</t>
    </rPh>
    <rPh sb="101" eb="103">
      <t>クミアイ</t>
    </rPh>
    <rPh sb="104" eb="105">
      <t>ムラ</t>
    </rPh>
    <rPh sb="105" eb="107">
      <t>スイドウ</t>
    </rPh>
    <rPh sb="107" eb="109">
      <t>ジギョウ</t>
    </rPh>
    <rPh sb="111" eb="112">
      <t>ク</t>
    </rPh>
    <rPh sb="113" eb="114">
      <t>イ</t>
    </rPh>
    <rPh sb="116" eb="117">
      <t>トモナ</t>
    </rPh>
    <rPh sb="118" eb="121">
      <t>ジムリョウ</t>
    </rPh>
    <rPh sb="122" eb="125">
      <t>ショケイヒ</t>
    </rPh>
    <rPh sb="126" eb="128">
      <t>ゾウカ</t>
    </rPh>
    <rPh sb="131" eb="134">
      <t>ゼンネンド</t>
    </rPh>
    <rPh sb="134" eb="136">
      <t>ドウトウ</t>
    </rPh>
    <rPh sb="137" eb="139">
      <t>カンロ</t>
    </rPh>
    <rPh sb="139" eb="141">
      <t>コウシン</t>
    </rPh>
    <rPh sb="142" eb="144">
      <t>ジッシ</t>
    </rPh>
    <phoneticPr fontId="4"/>
  </si>
  <si>
    <t>　熊本地震後の復旧もおおむね完了したことから、課題であった老朽施設の更新等に向けて、令和３年度において策定した、第２次水道ビジョンを基に計画的な整備を進めると共に、段階的な料金の改定を行い安定した事業運営を目指す。</t>
    <rPh sb="1" eb="3">
      <t>クマモト</t>
    </rPh>
    <rPh sb="3" eb="5">
      <t>ジシン</t>
    </rPh>
    <rPh sb="5" eb="6">
      <t>ゴ</t>
    </rPh>
    <rPh sb="7" eb="9">
      <t>フッキュウ</t>
    </rPh>
    <rPh sb="14" eb="16">
      <t>カンリョウ</t>
    </rPh>
    <rPh sb="23" eb="25">
      <t>カダイ</t>
    </rPh>
    <rPh sb="29" eb="31">
      <t>ロウキュウ</t>
    </rPh>
    <rPh sb="31" eb="33">
      <t>シセツ</t>
    </rPh>
    <rPh sb="34" eb="36">
      <t>コウシン</t>
    </rPh>
    <rPh sb="36" eb="37">
      <t>トウ</t>
    </rPh>
    <rPh sb="38" eb="39">
      <t>ム</t>
    </rPh>
    <rPh sb="42" eb="44">
      <t>レイワ</t>
    </rPh>
    <rPh sb="45" eb="47">
      <t>ネンド</t>
    </rPh>
    <rPh sb="51" eb="53">
      <t>サクテイ</t>
    </rPh>
    <rPh sb="56" eb="57">
      <t>ダイ</t>
    </rPh>
    <rPh sb="58" eb="59">
      <t>ジ</t>
    </rPh>
    <rPh sb="59" eb="61">
      <t>スイドウ</t>
    </rPh>
    <rPh sb="66" eb="67">
      <t>モト</t>
    </rPh>
    <rPh sb="68" eb="70">
      <t>ケイカク</t>
    </rPh>
    <rPh sb="70" eb="71">
      <t>テキ</t>
    </rPh>
    <rPh sb="72" eb="74">
      <t>セイビ</t>
    </rPh>
    <rPh sb="75" eb="76">
      <t>スス</t>
    </rPh>
    <rPh sb="79" eb="80">
      <t>トモ</t>
    </rPh>
    <rPh sb="82" eb="85">
      <t>ダンカイテキ</t>
    </rPh>
    <rPh sb="86" eb="88">
      <t>リョウキン</t>
    </rPh>
    <rPh sb="89" eb="91">
      <t>カイテイ</t>
    </rPh>
    <rPh sb="92" eb="93">
      <t>オコナ</t>
    </rPh>
    <rPh sb="94" eb="96">
      <t>アンテイ</t>
    </rPh>
    <rPh sb="98" eb="100">
      <t>ジギョウ</t>
    </rPh>
    <rPh sb="100" eb="102">
      <t>ウンエイ</t>
    </rPh>
    <rPh sb="103" eb="105">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</si>
</sst>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7.0000000000000007E-2</c:v>
                </c:pt>
                <c:pt idx="1">
                  <c:v>0</c:v>
                </c:pt>
                <c:pt idx="2" formatCode="#,##0.00;&quot;△&quot;#,##0.00;&quot;-&quot;">
                  <c:v>1.25</c:v>
                </c:pt>
                <c:pt idx="3" formatCode="#,##0.00;&quot;△&quot;#,##0.00;&quot;-&quot;">
                  <c:v>2.39</c:v>
                </c:pt>
                <c:pt idx="4" formatCode="#,##0.00;&quot;△&quot;#,##0.00;&quot;-&quot;">
                  <c:v>0.79</c:v>
                </c:pt>
              </c:numCache>
            </c:numRef>
          </c:val>
          <c:extLst>
            <c:ext xmlns:c16="http://schemas.microsoft.com/office/drawing/2014/chart" uri="{C3380CC4-5D6E-409C-BE32-E72D297353CC}">
              <c16:uniqueId val="{00000000-4E1F-4EE8-8AC6-50C174EC36B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0.31</c:v>
                </c:pt>
                <c:pt idx="1">
                  <c:v>0.52</c:v>
                </c:pt>
                <c:pt idx="2">
                  <c:v>1.48</c:v>
                </c:pt>
                <c:pt idx="3">
                  <c:v>0.45</c:v>
                </c:pt>
                <c:pt idx="4">
                  <c:v>0.35</c:v>
                </c:pt>
              </c:numCache>
            </c:numRef>
          </c:val>
          <c:smooth val="0"/>
          <c:extLst>
            <c:ext xmlns:c16="http://schemas.microsoft.com/office/drawing/2014/chart" uri="{C3380CC4-5D6E-409C-BE32-E72D297353CC}">
              <c16:uniqueId val="{00000001-4E1F-4EE8-8AC6-50C174EC36B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45.25</c:v>
                </c:pt>
                <c:pt idx="1">
                  <c:v>45.33</c:v>
                </c:pt>
                <c:pt idx="2">
                  <c:v>47.43</c:v>
                </c:pt>
                <c:pt idx="3">
                  <c:v>45.99</c:v>
                </c:pt>
                <c:pt idx="4">
                  <c:v>56.56</c:v>
                </c:pt>
              </c:numCache>
            </c:numRef>
          </c:val>
          <c:extLst>
            <c:ext xmlns:c16="http://schemas.microsoft.com/office/drawing/2014/chart" uri="{C3380CC4-5D6E-409C-BE32-E72D297353CC}">
              <c16:uniqueId val="{00000000-AD55-402F-9DE4-E434251B8B4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59.59</c:v>
                </c:pt>
                <c:pt idx="1">
                  <c:v>54.9</c:v>
                </c:pt>
                <c:pt idx="2">
                  <c:v>55.7</c:v>
                </c:pt>
                <c:pt idx="3">
                  <c:v>54.87</c:v>
                </c:pt>
                <c:pt idx="4">
                  <c:v>54.82</c:v>
                </c:pt>
              </c:numCache>
            </c:numRef>
          </c:val>
          <c:smooth val="0"/>
          <c:extLst>
            <c:ext xmlns:c16="http://schemas.microsoft.com/office/drawing/2014/chart" uri="{C3380CC4-5D6E-409C-BE32-E72D297353CC}">
              <c16:uniqueId val="{00000001-AD55-402F-9DE4-E434251B8B4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82.56</c:v>
                </c:pt>
                <c:pt idx="1">
                  <c:v>90</c:v>
                </c:pt>
                <c:pt idx="2">
                  <c:v>90</c:v>
                </c:pt>
                <c:pt idx="3">
                  <c:v>90</c:v>
                </c:pt>
                <c:pt idx="4">
                  <c:v>90</c:v>
                </c:pt>
              </c:numCache>
            </c:numRef>
          </c:val>
          <c:extLst>
            <c:ext xmlns:c16="http://schemas.microsoft.com/office/drawing/2014/chart" uri="{C3380CC4-5D6E-409C-BE32-E72D297353CC}">
              <c16:uniqueId val="{00000000-B92F-4069-B7DE-93909A588AE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74.19</c:v>
                </c:pt>
                <c:pt idx="1">
                  <c:v>74.27</c:v>
                </c:pt>
                <c:pt idx="2">
                  <c:v>71.81</c:v>
                </c:pt>
                <c:pt idx="3">
                  <c:v>71.819999999999993</c:v>
                </c:pt>
                <c:pt idx="4">
                  <c:v>71.010000000000005</c:v>
                </c:pt>
              </c:numCache>
            </c:numRef>
          </c:val>
          <c:smooth val="0"/>
          <c:extLst>
            <c:ext xmlns:c16="http://schemas.microsoft.com/office/drawing/2014/chart" uri="{C3380CC4-5D6E-409C-BE32-E72D297353CC}">
              <c16:uniqueId val="{00000001-B92F-4069-B7DE-93909A588AE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75.22</c:v>
                </c:pt>
                <c:pt idx="1">
                  <c:v>79.97</c:v>
                </c:pt>
                <c:pt idx="2">
                  <c:v>71</c:v>
                </c:pt>
                <c:pt idx="3">
                  <c:v>90.61</c:v>
                </c:pt>
                <c:pt idx="4">
                  <c:v>90.61</c:v>
                </c:pt>
              </c:numCache>
            </c:numRef>
          </c:val>
          <c:extLst>
            <c:ext xmlns:c16="http://schemas.microsoft.com/office/drawing/2014/chart" uri="{C3380CC4-5D6E-409C-BE32-E72D297353CC}">
              <c16:uniqueId val="{00000000-D2D6-4569-8B34-F1C7DF0788D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c:v>
                </c:pt>
                <c:pt idx="1">
                  <c:v>72.760000000000005</c:v>
                </c:pt>
                <c:pt idx="2">
                  <c:v>82.57</c:v>
                </c:pt>
                <c:pt idx="3">
                  <c:v>81.17</c:v>
                </c:pt>
                <c:pt idx="4">
                  <c:v>76.28</c:v>
                </c:pt>
              </c:numCache>
            </c:numRef>
          </c:val>
          <c:smooth val="0"/>
          <c:extLst>
            <c:ext xmlns:c16="http://schemas.microsoft.com/office/drawing/2014/chart" uri="{C3380CC4-5D6E-409C-BE32-E72D297353CC}">
              <c16:uniqueId val="{00000001-D2D6-4569-8B34-F1C7DF0788D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85-4A41-94AB-AD28C1A6882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85-4A41-94AB-AD28C1A6882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A0-498B-AE7C-25821E27471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A0-498B-AE7C-25821E27471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8-49EE-B1D4-5C5B1F0FD8C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8-49EE-B1D4-5C5B1F0FD8C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2B-4CB4-A07E-7FD06B02294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2B-4CB4-A07E-7FD06B02294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722.97</c:v>
                </c:pt>
                <c:pt idx="1">
                  <c:v>729.63</c:v>
                </c:pt>
                <c:pt idx="2">
                  <c:v>839.74</c:v>
                </c:pt>
                <c:pt idx="3">
                  <c:v>1012.02</c:v>
                </c:pt>
                <c:pt idx="4">
                  <c:v>996.06</c:v>
                </c:pt>
              </c:numCache>
            </c:numRef>
          </c:val>
          <c:extLst>
            <c:ext xmlns:c16="http://schemas.microsoft.com/office/drawing/2014/chart" uri="{C3380CC4-5D6E-409C-BE32-E72D297353CC}">
              <c16:uniqueId val="{00000000-F472-40A5-B163-8A80180F14D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995.48</c:v>
                </c:pt>
                <c:pt idx="1">
                  <c:v>1245.46</c:v>
                </c:pt>
                <c:pt idx="2">
                  <c:v>834.1</c:v>
                </c:pt>
                <c:pt idx="3">
                  <c:v>853.42</c:v>
                </c:pt>
                <c:pt idx="4">
                  <c:v>906.61</c:v>
                </c:pt>
              </c:numCache>
            </c:numRef>
          </c:val>
          <c:smooth val="0"/>
          <c:extLst>
            <c:ext xmlns:c16="http://schemas.microsoft.com/office/drawing/2014/chart" uri="{C3380CC4-5D6E-409C-BE32-E72D297353CC}">
              <c16:uniqueId val="{00000001-F472-40A5-B163-8A80180F14D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73.13</c:v>
                </c:pt>
                <c:pt idx="1">
                  <c:v>70.97</c:v>
                </c:pt>
                <c:pt idx="2">
                  <c:v>67.61</c:v>
                </c:pt>
                <c:pt idx="3">
                  <c:v>58.38</c:v>
                </c:pt>
                <c:pt idx="4">
                  <c:v>58.32</c:v>
                </c:pt>
              </c:numCache>
            </c:numRef>
          </c:val>
          <c:extLst>
            <c:ext xmlns:c16="http://schemas.microsoft.com/office/drawing/2014/chart" uri="{C3380CC4-5D6E-409C-BE32-E72D297353CC}">
              <c16:uniqueId val="{00000000-8D7F-4DA7-BC27-619283980EA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55.46</c:v>
                </c:pt>
                <c:pt idx="1">
                  <c:v>51.08</c:v>
                </c:pt>
                <c:pt idx="2">
                  <c:v>64.44</c:v>
                </c:pt>
                <c:pt idx="3">
                  <c:v>60.53</c:v>
                </c:pt>
                <c:pt idx="4">
                  <c:v>56.38</c:v>
                </c:pt>
              </c:numCache>
            </c:numRef>
          </c:val>
          <c:smooth val="0"/>
          <c:extLst>
            <c:ext xmlns:c16="http://schemas.microsoft.com/office/drawing/2014/chart" uri="{C3380CC4-5D6E-409C-BE32-E72D297353CC}">
              <c16:uniqueId val="{00000001-8D7F-4DA7-BC27-619283980EA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176.29</c:v>
                </c:pt>
                <c:pt idx="1">
                  <c:v>173.54</c:v>
                </c:pt>
                <c:pt idx="2">
                  <c:v>179.13</c:v>
                </c:pt>
                <c:pt idx="3">
                  <c:v>213</c:v>
                </c:pt>
                <c:pt idx="4">
                  <c:v>188.44</c:v>
                </c:pt>
              </c:numCache>
            </c:numRef>
          </c:val>
          <c:extLst>
            <c:ext xmlns:c16="http://schemas.microsoft.com/office/drawing/2014/chart" uri="{C3380CC4-5D6E-409C-BE32-E72D297353CC}">
              <c16:uniqueId val="{00000000-0351-40FC-B827-F0AECDF87BA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299.77999999999997</c:v>
                </c:pt>
                <c:pt idx="1">
                  <c:v>262.13</c:v>
                </c:pt>
                <c:pt idx="2">
                  <c:v>197.14</c:v>
                </c:pt>
                <c:pt idx="3">
                  <c:v>210.72</c:v>
                </c:pt>
                <c:pt idx="4">
                  <c:v>227.71</c:v>
                </c:pt>
              </c:numCache>
            </c:numRef>
          </c:val>
          <c:smooth val="0"/>
          <c:extLst>
            <c:ext xmlns:c16="http://schemas.microsoft.com/office/drawing/2014/chart" uri="{C3380CC4-5D6E-409C-BE32-E72D297353CC}">
              <c16:uniqueId val="{00000001-0351-40FC-B827-F0AECDF87BA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南阿蘇村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D2</v>
      </c>
      <c r="X8" s="36"/>
      <c r="Y8" s="36"/>
      <c r="Z8" s="36"/>
      <c r="AA8" s="36"/>
      <c r="AB8" s="36"/>
      <c r="AC8" s="36"/>
      <c r="AD8" s="36" t="str">
        <f>データ!$M$6</f>
        <v>非設置</v>
      </c>
      <c r="AE8" s="36"/>
      <c r="AF8" s="36"/>
      <c r="AG8" s="36"/>
      <c r="AH8" s="36"/>
      <c r="AI8" s="36"/>
      <c r="AJ8" s="36"/>
      <c r="AK8" s="2"/>
      <c r="AL8" s="37">
        <f>データ!$R$6</f>
        <v>10155</v>
      </c>
      <c r="AM8" s="37"/>
      <c r="AN8" s="37"/>
      <c r="AO8" s="37"/>
      <c r="AP8" s="37"/>
      <c r="AQ8" s="37"/>
      <c r="AR8" s="37"/>
      <c r="AS8" s="37"/>
      <c r="AT8" s="38">
        <f>データ!$S$6</f>
        <v>137.32</v>
      </c>
      <c r="AU8" s="38"/>
      <c r="AV8" s="38"/>
      <c r="AW8" s="38"/>
      <c r="AX8" s="38"/>
      <c r="AY8" s="38"/>
      <c r="AZ8" s="38"/>
      <c r="BA8" s="38"/>
      <c r="BB8" s="38">
        <f>データ!$T$6</f>
        <v>73.95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77.790000000000006</v>
      </c>
      <c r="Q10" s="38"/>
      <c r="R10" s="38"/>
      <c r="S10" s="38"/>
      <c r="T10" s="38"/>
      <c r="U10" s="38"/>
      <c r="V10" s="38"/>
      <c r="W10" s="37">
        <f>データ!$Q$6</f>
        <v>2420</v>
      </c>
      <c r="X10" s="37"/>
      <c r="Y10" s="37"/>
      <c r="Z10" s="37"/>
      <c r="AA10" s="37"/>
      <c r="AB10" s="37"/>
      <c r="AC10" s="37"/>
      <c r="AD10" s="2"/>
      <c r="AE10" s="2"/>
      <c r="AF10" s="2"/>
      <c r="AG10" s="2"/>
      <c r="AH10" s="2"/>
      <c r="AI10" s="2"/>
      <c r="AJ10" s="2"/>
      <c r="AK10" s="2"/>
      <c r="AL10" s="37">
        <f>データ!$U$6</f>
        <v>7890</v>
      </c>
      <c r="AM10" s="37"/>
      <c r="AN10" s="37"/>
      <c r="AO10" s="37"/>
      <c r="AP10" s="37"/>
      <c r="AQ10" s="37"/>
      <c r="AR10" s="37"/>
      <c r="AS10" s="37"/>
      <c r="AT10" s="38">
        <f>データ!$V$6</f>
        <v>12.65</v>
      </c>
      <c r="AU10" s="38"/>
      <c r="AV10" s="38"/>
      <c r="AW10" s="38"/>
      <c r="AX10" s="38"/>
      <c r="AY10" s="38"/>
      <c r="AZ10" s="38"/>
      <c r="BA10" s="38"/>
      <c r="BB10" s="38">
        <f>データ!$W$6</f>
        <v>623.72</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Tupd5huonyP5y1rTmZbVujIm0stENg+x1QteJQtJW+Ks8LxXe+bMZvqoNTnUGEd3U6lQUzfy14TAOIs2TsTV8w==" saltValue="GQRpEj4/W8aIPzMTAhc2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434337</v>
      </c>
      <c r="D6" s="20">
        <f t="shared" si="3"/>
        <v>47</v>
      </c>
      <c r="E6" s="20">
        <f t="shared" si="3"/>
        <v>1</v>
      </c>
      <c r="F6" s="20">
        <f t="shared" si="3"/>
        <v>0</v>
      </c>
      <c r="G6" s="20">
        <f t="shared" si="3"/>
        <v>0</v>
      </c>
      <c r="H6" s="20" t="str">
        <f t="shared" si="3"/>
        <v>熊本県　南阿蘇村</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77.790000000000006</v>
      </c>
      <c r="Q6" s="21">
        <f t="shared" si="3"/>
        <v>2420</v>
      </c>
      <c r="R6" s="21">
        <f t="shared" si="3"/>
        <v>10155</v>
      </c>
      <c r="S6" s="21">
        <f t="shared" si="3"/>
        <v>137.32</v>
      </c>
      <c r="T6" s="21">
        <f t="shared" si="3"/>
        <v>73.95</v>
      </c>
      <c r="U6" s="21">
        <f t="shared" si="3"/>
        <v>7890</v>
      </c>
      <c r="V6" s="21">
        <f t="shared" si="3"/>
        <v>12.65</v>
      </c>
      <c r="W6" s="21">
        <f t="shared" si="3"/>
        <v>623.72</v>
      </c>
      <c r="X6" s="22">
        <f>IF(X7="",NA(),X7)</f>
        <v>75.22</v>
      </c>
      <c r="Y6" s="22">
        <f t="shared" ref="Y6:AG6" si="4">IF(Y7="",NA(),Y7)</f>
        <v>79.97</v>
      </c>
      <c r="Z6" s="22">
        <f t="shared" si="4"/>
        <v>71</v>
      </c>
      <c r="AA6" s="22">
        <f t="shared" si="4"/>
        <v>90.61</v>
      </c>
      <c r="AB6" s="22">
        <f t="shared" si="4"/>
        <v>90.61</v>
      </c>
      <c r="AC6" s="22">
        <f t="shared" si="4"/>
        <v>73.2</v>
      </c>
      <c r="AD6" s="22">
        <f t="shared" si="4"/>
        <v>72.760000000000005</v>
      </c>
      <c r="AE6" s="22">
        <f t="shared" si="4"/>
        <v>82.57</v>
      </c>
      <c r="AF6" s="22">
        <f t="shared" si="4"/>
        <v>81.17</v>
      </c>
      <c r="AG6" s="22">
        <f t="shared" si="4"/>
        <v>76.28</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722.97</v>
      </c>
      <c r="BF6" s="22">
        <f t="shared" ref="BF6:BN6" si="7">IF(BF7="",NA(),BF7)</f>
        <v>729.63</v>
      </c>
      <c r="BG6" s="22">
        <f t="shared" si="7"/>
        <v>839.74</v>
      </c>
      <c r="BH6" s="22">
        <f t="shared" si="7"/>
        <v>1012.02</v>
      </c>
      <c r="BI6" s="22">
        <f t="shared" si="7"/>
        <v>996.06</v>
      </c>
      <c r="BJ6" s="22">
        <f t="shared" si="7"/>
        <v>995.48</v>
      </c>
      <c r="BK6" s="22">
        <f t="shared" si="7"/>
        <v>1245.46</v>
      </c>
      <c r="BL6" s="22">
        <f t="shared" si="7"/>
        <v>834.1</v>
      </c>
      <c r="BM6" s="22">
        <f t="shared" si="7"/>
        <v>853.42</v>
      </c>
      <c r="BN6" s="22">
        <f t="shared" si="7"/>
        <v>906.61</v>
      </c>
      <c r="BO6" s="21" t="str">
        <f>IF(BO7="","",IF(BO7="-","【-】","【"&amp;SUBSTITUTE(TEXT(BO7,"#,##0.00"),"-","△")&amp;"】"))</f>
        <v>【982.48】</v>
      </c>
      <c r="BP6" s="22">
        <f>IF(BP7="",NA(),BP7)</f>
        <v>73.13</v>
      </c>
      <c r="BQ6" s="22">
        <f t="shared" ref="BQ6:BY6" si="8">IF(BQ7="",NA(),BQ7)</f>
        <v>70.97</v>
      </c>
      <c r="BR6" s="22">
        <f t="shared" si="8"/>
        <v>67.61</v>
      </c>
      <c r="BS6" s="22">
        <f t="shared" si="8"/>
        <v>58.38</v>
      </c>
      <c r="BT6" s="22">
        <f t="shared" si="8"/>
        <v>58.32</v>
      </c>
      <c r="BU6" s="22">
        <f t="shared" si="8"/>
        <v>55.46</v>
      </c>
      <c r="BV6" s="22">
        <f t="shared" si="8"/>
        <v>51.08</v>
      </c>
      <c r="BW6" s="22">
        <f t="shared" si="8"/>
        <v>64.44</v>
      </c>
      <c r="BX6" s="22">
        <f t="shared" si="8"/>
        <v>60.53</v>
      </c>
      <c r="BY6" s="22">
        <f t="shared" si="8"/>
        <v>56.38</v>
      </c>
      <c r="BZ6" s="21" t="str">
        <f>IF(BZ7="","",IF(BZ7="-","【-】","【"&amp;SUBSTITUTE(TEXT(BZ7,"#,##0.00"),"-","△")&amp;"】"))</f>
        <v>【50.61】</v>
      </c>
      <c r="CA6" s="22">
        <f>IF(CA7="",NA(),CA7)</f>
        <v>176.29</v>
      </c>
      <c r="CB6" s="22">
        <f t="shared" ref="CB6:CJ6" si="9">IF(CB7="",NA(),CB7)</f>
        <v>173.54</v>
      </c>
      <c r="CC6" s="22">
        <f t="shared" si="9"/>
        <v>179.13</v>
      </c>
      <c r="CD6" s="22">
        <f t="shared" si="9"/>
        <v>213</v>
      </c>
      <c r="CE6" s="22">
        <f t="shared" si="9"/>
        <v>188.44</v>
      </c>
      <c r="CF6" s="22">
        <f t="shared" si="9"/>
        <v>299.77999999999997</v>
      </c>
      <c r="CG6" s="22">
        <f t="shared" si="9"/>
        <v>262.13</v>
      </c>
      <c r="CH6" s="22">
        <f t="shared" si="9"/>
        <v>197.14</v>
      </c>
      <c r="CI6" s="22">
        <f t="shared" si="9"/>
        <v>210.72</v>
      </c>
      <c r="CJ6" s="22">
        <f t="shared" si="9"/>
        <v>227.71</v>
      </c>
      <c r="CK6" s="21" t="str">
        <f>IF(CK7="","",IF(CK7="-","【-】","【"&amp;SUBSTITUTE(TEXT(CK7,"#,##0.00"),"-","△")&amp;"】"))</f>
        <v>【320.83】</v>
      </c>
      <c r="CL6" s="22">
        <f>IF(CL7="",NA(),CL7)</f>
        <v>45.25</v>
      </c>
      <c r="CM6" s="22">
        <f t="shared" ref="CM6:CU6" si="10">IF(CM7="",NA(),CM7)</f>
        <v>45.33</v>
      </c>
      <c r="CN6" s="22">
        <f t="shared" si="10"/>
        <v>47.43</v>
      </c>
      <c r="CO6" s="22">
        <f t="shared" si="10"/>
        <v>45.99</v>
      </c>
      <c r="CP6" s="22">
        <f t="shared" si="10"/>
        <v>56.56</v>
      </c>
      <c r="CQ6" s="22">
        <f t="shared" si="10"/>
        <v>59.59</v>
      </c>
      <c r="CR6" s="22">
        <f t="shared" si="10"/>
        <v>54.9</v>
      </c>
      <c r="CS6" s="22">
        <f t="shared" si="10"/>
        <v>55.7</v>
      </c>
      <c r="CT6" s="22">
        <f t="shared" si="10"/>
        <v>54.87</v>
      </c>
      <c r="CU6" s="22">
        <f t="shared" si="10"/>
        <v>54.82</v>
      </c>
      <c r="CV6" s="21" t="str">
        <f>IF(CV7="","",IF(CV7="-","【-】","【"&amp;SUBSTITUTE(TEXT(CV7,"#,##0.00"),"-","△")&amp;"】"))</f>
        <v>【56.15】</v>
      </c>
      <c r="CW6" s="22">
        <f>IF(CW7="",NA(),CW7)</f>
        <v>82.56</v>
      </c>
      <c r="CX6" s="22">
        <f t="shared" ref="CX6:DF6" si="11">IF(CX7="",NA(),CX7)</f>
        <v>90</v>
      </c>
      <c r="CY6" s="22">
        <f t="shared" si="11"/>
        <v>90</v>
      </c>
      <c r="CZ6" s="22">
        <f t="shared" si="11"/>
        <v>90</v>
      </c>
      <c r="DA6" s="22">
        <f t="shared" si="11"/>
        <v>90</v>
      </c>
      <c r="DB6" s="22">
        <f t="shared" si="11"/>
        <v>74.19</v>
      </c>
      <c r="DC6" s="22">
        <f t="shared" si="11"/>
        <v>74.27</v>
      </c>
      <c r="DD6" s="22">
        <f t="shared" si="11"/>
        <v>71.81</v>
      </c>
      <c r="DE6" s="22">
        <f t="shared" si="11"/>
        <v>71.819999999999993</v>
      </c>
      <c r="DF6" s="22">
        <f t="shared" si="11"/>
        <v>71.010000000000005</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7.0000000000000007E-2</v>
      </c>
      <c r="EE6" s="21">
        <f t="shared" ref="EE6:EM6" si="14">IF(EE7="",NA(),EE7)</f>
        <v>0</v>
      </c>
      <c r="EF6" s="22">
        <f t="shared" si="14"/>
        <v>1.25</v>
      </c>
      <c r="EG6" s="22">
        <f t="shared" si="14"/>
        <v>2.39</v>
      </c>
      <c r="EH6" s="22">
        <f t="shared" si="14"/>
        <v>0.79</v>
      </c>
      <c r="EI6" s="22">
        <f t="shared" si="14"/>
        <v>0.31</v>
      </c>
      <c r="EJ6" s="22">
        <f t="shared" si="14"/>
        <v>0.52</v>
      </c>
      <c r="EK6" s="22">
        <f t="shared" si="14"/>
        <v>1.48</v>
      </c>
      <c r="EL6" s="22">
        <f t="shared" si="14"/>
        <v>0.45</v>
      </c>
      <c r="EM6" s="22">
        <f t="shared" si="14"/>
        <v>0.35</v>
      </c>
      <c r="EN6" s="21" t="str">
        <f>IF(EN7="","",IF(EN7="-","【-】","【"&amp;SUBSTITUTE(TEXT(EN7,"#,##0.00"),"-","△")&amp;"】"))</f>
        <v>【0.52】</v>
      </c>
    </row>
    <row r="7" spans="1:144" s="23" customFormat="1" x14ac:dyDescent="0.15">
      <c r="A7" s="15"/>
      <c r="B7" s="24">
        <v>2022</v>
      </c>
      <c r="C7" s="24">
        <v>434337</v>
      </c>
      <c r="D7" s="24">
        <v>47</v>
      </c>
      <c r="E7" s="24">
        <v>1</v>
      </c>
      <c r="F7" s="24">
        <v>0</v>
      </c>
      <c r="G7" s="24">
        <v>0</v>
      </c>
      <c r="H7" s="24" t="s">
        <v>96</v>
      </c>
      <c r="I7" s="24" t="s">
        <v>97</v>
      </c>
      <c r="J7" s="24" t="s">
        <v>98</v>
      </c>
      <c r="K7" s="24" t="s">
        <v>99</v>
      </c>
      <c r="L7" s="24" t="s">
        <v>100</v>
      </c>
      <c r="M7" s="24" t="s">
        <v>101</v>
      </c>
      <c r="N7" s="25" t="s">
        <v>102</v>
      </c>
      <c r="O7" s="25" t="s">
        <v>103</v>
      </c>
      <c r="P7" s="25">
        <v>77.790000000000006</v>
      </c>
      <c r="Q7" s="25">
        <v>2420</v>
      </c>
      <c r="R7" s="25">
        <v>10155</v>
      </c>
      <c r="S7" s="25">
        <v>137.32</v>
      </c>
      <c r="T7" s="25">
        <v>73.95</v>
      </c>
      <c r="U7" s="25">
        <v>7890</v>
      </c>
      <c r="V7" s="25">
        <v>12.65</v>
      </c>
      <c r="W7" s="25">
        <v>623.72</v>
      </c>
      <c r="X7" s="25">
        <v>75.22</v>
      </c>
      <c r="Y7" s="25">
        <v>79.97</v>
      </c>
      <c r="Z7" s="25">
        <v>71</v>
      </c>
      <c r="AA7" s="25">
        <v>90.61</v>
      </c>
      <c r="AB7" s="25">
        <v>90.61</v>
      </c>
      <c r="AC7" s="25">
        <v>73.2</v>
      </c>
      <c r="AD7" s="25">
        <v>72.760000000000005</v>
      </c>
      <c r="AE7" s="25">
        <v>82.57</v>
      </c>
      <c r="AF7" s="25">
        <v>81.17</v>
      </c>
      <c r="AG7" s="25">
        <v>76.28</v>
      </c>
      <c r="AH7" s="25">
        <v>73</v>
      </c>
      <c r="AI7" s="25"/>
      <c r="AJ7" s="25"/>
      <c r="AK7" s="25"/>
      <c r="AL7" s="25"/>
      <c r="AM7" s="25"/>
      <c r="AN7" s="25"/>
      <c r="AO7" s="25"/>
      <c r="AP7" s="25"/>
      <c r="AQ7" s="25"/>
      <c r="AR7" s="25"/>
      <c r="AS7" s="25"/>
      <c r="AT7" s="25"/>
      <c r="AU7" s="25"/>
      <c r="AV7" s="25"/>
      <c r="AW7" s="25"/>
      <c r="AX7" s="25"/>
      <c r="AY7" s="25"/>
      <c r="AZ7" s="25"/>
      <c r="BA7" s="25"/>
      <c r="BB7" s="25"/>
      <c r="BC7" s="25"/>
      <c r="BD7" s="25"/>
      <c r="BE7" s="25">
        <v>722.97</v>
      </c>
      <c r="BF7" s="25">
        <v>729.63</v>
      </c>
      <c r="BG7" s="25">
        <v>839.74</v>
      </c>
      <c r="BH7" s="25">
        <v>1012.02</v>
      </c>
      <c r="BI7" s="25">
        <v>996.06</v>
      </c>
      <c r="BJ7" s="25">
        <v>995.48</v>
      </c>
      <c r="BK7" s="25">
        <v>1245.46</v>
      </c>
      <c r="BL7" s="25">
        <v>834.1</v>
      </c>
      <c r="BM7" s="25">
        <v>853.42</v>
      </c>
      <c r="BN7" s="25">
        <v>906.61</v>
      </c>
      <c r="BO7" s="25">
        <v>982.48</v>
      </c>
      <c r="BP7" s="25">
        <v>73.13</v>
      </c>
      <c r="BQ7" s="25">
        <v>70.97</v>
      </c>
      <c r="BR7" s="25">
        <v>67.61</v>
      </c>
      <c r="BS7" s="25">
        <v>58.38</v>
      </c>
      <c r="BT7" s="25">
        <v>58.32</v>
      </c>
      <c r="BU7" s="25">
        <v>55.46</v>
      </c>
      <c r="BV7" s="25">
        <v>51.08</v>
      </c>
      <c r="BW7" s="25">
        <v>64.44</v>
      </c>
      <c r="BX7" s="25">
        <v>60.53</v>
      </c>
      <c r="BY7" s="25">
        <v>56.38</v>
      </c>
      <c r="BZ7" s="25">
        <v>50.61</v>
      </c>
      <c r="CA7" s="25">
        <v>176.29</v>
      </c>
      <c r="CB7" s="25">
        <v>173.54</v>
      </c>
      <c r="CC7" s="25">
        <v>179.13</v>
      </c>
      <c r="CD7" s="25">
        <v>213</v>
      </c>
      <c r="CE7" s="25">
        <v>188.44</v>
      </c>
      <c r="CF7" s="25">
        <v>299.77999999999997</v>
      </c>
      <c r="CG7" s="25">
        <v>262.13</v>
      </c>
      <c r="CH7" s="25">
        <v>197.14</v>
      </c>
      <c r="CI7" s="25">
        <v>210.72</v>
      </c>
      <c r="CJ7" s="25">
        <v>227.71</v>
      </c>
      <c r="CK7" s="25">
        <v>320.83</v>
      </c>
      <c r="CL7" s="25">
        <v>45.25</v>
      </c>
      <c r="CM7" s="25">
        <v>45.33</v>
      </c>
      <c r="CN7" s="25">
        <v>47.43</v>
      </c>
      <c r="CO7" s="25">
        <v>45.99</v>
      </c>
      <c r="CP7" s="25">
        <v>56.56</v>
      </c>
      <c r="CQ7" s="25">
        <v>59.59</v>
      </c>
      <c r="CR7" s="25">
        <v>54.9</v>
      </c>
      <c r="CS7" s="25">
        <v>55.7</v>
      </c>
      <c r="CT7" s="25">
        <v>54.87</v>
      </c>
      <c r="CU7" s="25">
        <v>54.82</v>
      </c>
      <c r="CV7" s="25">
        <v>56.15</v>
      </c>
      <c r="CW7" s="25">
        <v>82.56</v>
      </c>
      <c r="CX7" s="25">
        <v>90</v>
      </c>
      <c r="CY7" s="25">
        <v>90</v>
      </c>
      <c r="CZ7" s="25">
        <v>90</v>
      </c>
      <c r="DA7" s="25">
        <v>90</v>
      </c>
      <c r="DB7" s="25">
        <v>74.19</v>
      </c>
      <c r="DC7" s="25">
        <v>74.27</v>
      </c>
      <c r="DD7" s="25">
        <v>71.81</v>
      </c>
      <c r="DE7" s="25">
        <v>71.819999999999993</v>
      </c>
      <c r="DF7" s="25">
        <v>71.010000000000005</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7.0000000000000007E-2</v>
      </c>
      <c r="EE7" s="25">
        <v>0</v>
      </c>
      <c r="EF7" s="25">
        <v>1.25</v>
      </c>
      <c r="EG7" s="25">
        <v>2.39</v>
      </c>
      <c r="EH7" s="25">
        <v>0.79</v>
      </c>
      <c r="EI7" s="25">
        <v>0.31</v>
      </c>
      <c r="EJ7" s="25">
        <v>0.52</v>
      </c>
      <c r="EK7" s="25">
        <v>1.48</v>
      </c>
      <c r="EL7" s="25">
        <v>0.45</v>
      </c>
      <c r="EM7" s="25">
        <v>0.35</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長野　慶太</cp:lastModifiedBy>
  <dcterms:created xsi:type="dcterms:W3CDTF">2023-12-05T01:07:33Z</dcterms:created>
  <dcterms:modified xsi:type="dcterms:W3CDTF">2024-01-29T07:04:09Z</dcterms:modified>
  <cp:category/>
</cp:coreProperties>
</file>