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100100_総務課\03_財政係\【未処理調査】\【後藤】240117_（0131〆）公営企業に係る経営比較分析表（令和４年度決算）の分析等について\19 和水町（分析表）　←コチラの分析表にコメントしてください！！\簡水\"/>
    </mc:Choice>
  </mc:AlternateContent>
  <workbookProtection workbookAlgorithmName="SHA-512" workbookHashValue="UEPRfYPCTpEArSZ1ipn6jfMSn0U5sZGmq78XiErczYdoSvvDF5S/mgP9rW3rAmpiNlb2rmpJMKFdXf5fJL+1cw==" workbookSaltValue="Qk6K0E5hQGkViTtMu18Nx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<sst xmlns="http://schemas.openxmlformats.org/spreadsheetml/2006/main" count="233" uniqueCount="117">
  <si>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</si>
  <si>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</si>
  <si>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</si>
  <si>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</si>
  <si>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</si>
  <si>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</si>
  <si>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</si>
  <si>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</si>
  <si>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</si>
  <si>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</si>
  <si>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</si>
  <si>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</si>
  <si>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</si>
  <si>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</si>
  <si>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</si>
  <si>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</si>
  <si>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</si>
  <si>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</si>
  <si>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</si>
  <si>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</si>
  <si>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</si>
  <si>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</si>
  <si>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</si>
  <si>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</si>
  <si>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</si>
  <si>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</si>
  <si>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</si>
  <si>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</si>
  <si>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</si>
  <si>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</si>
  <si>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</si>
  <si>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</si>
  <si>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</si>
  <si>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</si>
  <si>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</si>
  <si>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</si>
  <si>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</si>
  <si>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</si>
  <si>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</si>
  <si>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</si>
  <si>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</si>
  <si>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</si>
  <si>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</si>
  <si>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</si>
  <si>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</si>
  <si>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</si>
  <si>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</si>
  <si>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</si>
  <si>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</si>
  <si>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</si>
  <si>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</si>
  <si>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</si>
  <si>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</si>
  <si>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</si>
  <si>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</si>
  <si>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</si>
  <si>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</si>
  <si>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</si>
  <si>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</si>
  <si>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</si>
  <si>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</si>
  <si>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</si>
  <si>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</si>
  <si>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</si>
  <si>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</si>
  <si>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</si>
  <si>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</si>
  <si>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</si>
  <si>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</si>
  <si>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</si>
  <si>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</si>
  <si>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</si>
  <si>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</si>
  <si>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</si>
  <si>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</si>
  <si>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</si>
  <si>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</si>
  <si>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</si>
  <si>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</si>
  <si>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</si>
  <si>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</si>
  <si>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</si>
  <si>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</si>
  <si>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</si>
  <si>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</si>
  <si>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</si>
  <si>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</si>
  <si>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</si>
  <si>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</si>
  <si>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</si>
  <si>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</si>
  <si>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</si>
  <si>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</si>
  <si>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</si>
  <si>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</si>
  <si>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</si>
  <si>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</si>
  <si>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</si>
  <si>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</si>
  <si>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</si>
  <si>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</si>
  <si>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</si>
  <si>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</si>
  <si>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</si>
  <si>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</si>
  <si>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</si>
  <si>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</si>
  <si>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</si>
  <si>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</si>
  <si>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</si>
  <si>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</si>
  <si>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</si>
  <si>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</si>
  <si>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</si>
  <si>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時点では概ね堅調な経営状況ではあるものの、維持管理費の増加や起債償還など財政的に厳しい状況にあり、施設のポンプや設備等も更新時期を迎えています。計画的に更新を進めて行くために計画を作成し財政状況を見ながら事業を進めて行きます。
　また、急速な人口減少等に伴うサービス需要の減少や施設の老朽化に伴う更新需要の増大等、経営環境が厳しさを増す中、経費の削減、企業債残高の低減等により、将来負担の軽減を図るとともに、将来の需要に見合った施設計画の策定、水道施設の老朽施設の更新、老朽管の更新への効率的な財源配分に努め、経営基盤の強化を図ります。
　和水町簡易水道事業は、平成29年3月に経営戦略の策定を行っており、令和7年度までに見直しを行う予定です。</t>
    <rPh sb="304" eb="306">
      <t>レイワ</t>
    </rPh>
    <rPh sb="307" eb="309">
      <t>ネンド</t>
    </rPh>
    <rPh sb="312" eb="314">
      <t>ミナオ</t>
    </rPh>
    <rPh sb="316" eb="317">
      <t>オコナ</t>
    </rPh>
    <rPh sb="318" eb="320">
      <t>ヨテイ</t>
    </rPh>
    <phoneticPr fontId="4"/>
  </si>
  <si>
    <t>当町の水道管は、平成元年度より整備されており、一番古いもので３４年を経過しています。他団体に比べれば比較的新しいですが、年々少しずつ漏水箇所が発見されていることから、令和4年度から計画的に更新を進めています。
　管路更新ついては、多額な投資が必要となることから更新計画の検討、財政計画等、様々な課題を複合的にとらえ、限られた財源の中で効率的な実施に努めます。</t>
    <phoneticPr fontId="4"/>
  </si>
  <si>
    <t xml:space="preserve">経営の健全性について、給水収益が法適に伴う打ち切り決算により前年度に比べ減少しており、総費用の維持修繕費や委託料等も減少したため収益的収支比率が微減となっています。
　そのほかの数値についても、前年度とほぼ変わらない数値になっていますが、給水量が伸びたことにより施設利用率が増加となっています。
　当町は県内でも高い使用料金設定となっており、町全体の普及率が低く、自家用井戸や井戸と町水との併用世帯が多い為収益があまり上がりません。今後の人口減少や維持管理費の増加等を踏まえ、費用面では経費削減を、収入面では加入促進を行い健全性を堅持します。
　経営の効率性については、将来の人口減少等による水需要の低下と減収を踏まえ、施設のダウンサイジング等を検討していきます。
</t>
    <rPh sb="16" eb="18">
      <t>ホウテキ</t>
    </rPh>
    <rPh sb="19" eb="20">
      <t>トモナ</t>
    </rPh>
    <rPh sb="21" eb="22">
      <t>ウ</t>
    </rPh>
    <rPh sb="23" eb="24">
      <t>キ</t>
    </rPh>
    <rPh sb="25" eb="27">
      <t>ケッサン</t>
    </rPh>
    <rPh sb="30" eb="33">
      <t>ゼンネンド</t>
    </rPh>
    <rPh sb="34" eb="35">
      <t>クラ</t>
    </rPh>
    <rPh sb="36" eb="38">
      <t>ゲンショウ</t>
    </rPh>
    <rPh sb="73" eb="74">
      <t>ゲン</t>
    </rPh>
    <rPh sb="89" eb="91">
      <t>スウチ</t>
    </rPh>
    <rPh sb="97" eb="100">
      <t>ゼンネンド</t>
    </rPh>
    <rPh sb="103" eb="104">
      <t>カ</t>
    </rPh>
    <rPh sb="108" eb="110">
      <t>スウチ</t>
    </rPh>
    <rPh sb="119" eb="122">
      <t>キュウスイリョウ</t>
    </rPh>
    <rPh sb="123" eb="124">
      <t>ノ</t>
    </rPh>
    <rPh sb="131" eb="136">
      <t>シセツリヨウリツ</t>
    </rPh>
    <rPh sb="137" eb="13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</si>
</sst>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formatCode="#,##0.00;&quot;△&quot;#,##0.00;&quot;-&quot;">
                  <c:v>2.34</c:v>
                </c:pt>
              </c:numCache>
            </c:numRef>
          </c:val>
          <c:extLst>
            <c:ext xmlns:c16="http://schemas.microsoft.com/office/drawing/2014/chart" uri="{C3380CC4-5D6E-409C-BE32-E72D297353CC}">
              <c16:uniqueId val="{00000000-2453-4CFE-B59C-E8A65423737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2453-4CFE-B59C-E8A65423737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55.41</c:v>
                </c:pt>
                <c:pt idx="1">
                  <c:v>55.23</c:v>
                </c:pt>
                <c:pt idx="2">
                  <c:v>57.36</c:v>
                </c:pt>
                <c:pt idx="3">
                  <c:v>55.79</c:v>
                </c:pt>
                <c:pt idx="4">
                  <c:v>57.14</c:v>
                </c:pt>
              </c:numCache>
            </c:numRef>
          </c:val>
          <c:extLst>
            <c:ext xmlns:c16="http://schemas.microsoft.com/office/drawing/2014/chart" uri="{C3380CC4-5D6E-409C-BE32-E72D297353CC}">
              <c16:uniqueId val="{00000000-C67F-44F8-8297-46F77A95983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C67F-44F8-8297-46F77A95983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95.13</c:v>
                </c:pt>
                <c:pt idx="1">
                  <c:v>98.78</c:v>
                </c:pt>
                <c:pt idx="2">
                  <c:v>92.09</c:v>
                </c:pt>
                <c:pt idx="3">
                  <c:v>97.42</c:v>
                </c:pt>
                <c:pt idx="4">
                  <c:v>95.88</c:v>
                </c:pt>
              </c:numCache>
            </c:numRef>
          </c:val>
          <c:extLst>
            <c:ext xmlns:c16="http://schemas.microsoft.com/office/drawing/2014/chart" uri="{C3380CC4-5D6E-409C-BE32-E72D297353CC}">
              <c16:uniqueId val="{00000000-A534-4AFB-87AA-0875E7D7A29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A534-4AFB-87AA-0875E7D7A29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73.38</c:v>
                </c:pt>
                <c:pt idx="1">
                  <c:v>68.459999999999994</c:v>
                </c:pt>
                <c:pt idx="2">
                  <c:v>59.99</c:v>
                </c:pt>
                <c:pt idx="3">
                  <c:v>63.61</c:v>
                </c:pt>
                <c:pt idx="4">
                  <c:v>62.78</c:v>
                </c:pt>
              </c:numCache>
            </c:numRef>
          </c:val>
          <c:extLst>
            <c:ext xmlns:c16="http://schemas.microsoft.com/office/drawing/2014/chart" uri="{C3380CC4-5D6E-409C-BE32-E72D297353CC}">
              <c16:uniqueId val="{00000000-8B01-4B94-8F47-30499EAE8CD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8B01-4B94-8F47-30499EAE8CD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5-477B-88C1-44E6558E87F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5-477B-88C1-44E6558E87F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7E-42E1-BE6B-557885AF3A5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7E-42E1-BE6B-557885AF3A5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DF-409D-BCE4-9FCC4DEB85B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DF-409D-BCE4-9FCC4DEB85B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BB-43DB-881C-9CA5946FCC8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B-43DB-881C-9CA5946FCC8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734.25</c:v>
                </c:pt>
                <c:pt idx="1">
                  <c:v>606.22</c:v>
                </c:pt>
                <c:pt idx="2">
                  <c:v>547.87</c:v>
                </c:pt>
                <c:pt idx="3">
                  <c:v>444.17</c:v>
                </c:pt>
                <c:pt idx="4">
                  <c:v>496.55</c:v>
                </c:pt>
              </c:numCache>
            </c:numRef>
          </c:val>
          <c:extLst>
            <c:ext xmlns:c16="http://schemas.microsoft.com/office/drawing/2014/chart" uri="{C3380CC4-5D6E-409C-BE32-E72D297353CC}">
              <c16:uniqueId val="{00000000-1CF6-4513-A728-3E4CD19F2F4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1CF6-4513-A728-3E4CD19F2F4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54.66</c:v>
                </c:pt>
                <c:pt idx="1">
                  <c:v>53.06</c:v>
                </c:pt>
                <c:pt idx="2">
                  <c:v>47.05</c:v>
                </c:pt>
                <c:pt idx="3">
                  <c:v>52.17</c:v>
                </c:pt>
                <c:pt idx="4">
                  <c:v>50.36</c:v>
                </c:pt>
              </c:numCache>
            </c:numRef>
          </c:val>
          <c:extLst>
            <c:ext xmlns:c16="http://schemas.microsoft.com/office/drawing/2014/chart" uri="{C3380CC4-5D6E-409C-BE32-E72D297353CC}">
              <c16:uniqueId val="{00000000-05B6-48A3-8EEE-495E68F9053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05B6-48A3-8EEE-495E68F9053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358.17</c:v>
                </c:pt>
                <c:pt idx="1">
                  <c:v>373.58</c:v>
                </c:pt>
                <c:pt idx="2">
                  <c:v>425.63</c:v>
                </c:pt>
                <c:pt idx="3">
                  <c:v>383.96</c:v>
                </c:pt>
                <c:pt idx="4">
                  <c:v>372.48</c:v>
                </c:pt>
              </c:numCache>
            </c:numRef>
          </c:val>
          <c:extLst>
            <c:ext xmlns:c16="http://schemas.microsoft.com/office/drawing/2014/chart" uri="{C3380CC4-5D6E-409C-BE32-E72D297353CC}">
              <c16:uniqueId val="{00000000-EF78-4108-BA6C-3A69D64F998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EF78-4108-BA6C-3A69D64F998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和水町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9303</v>
      </c>
      <c r="AM8" s="37"/>
      <c r="AN8" s="37"/>
      <c r="AO8" s="37"/>
      <c r="AP8" s="37"/>
      <c r="AQ8" s="37"/>
      <c r="AR8" s="37"/>
      <c r="AS8" s="37"/>
      <c r="AT8" s="38">
        <f>データ!$S$6</f>
        <v>98.78</v>
      </c>
      <c r="AU8" s="38"/>
      <c r="AV8" s="38"/>
      <c r="AW8" s="38"/>
      <c r="AX8" s="38"/>
      <c r="AY8" s="38"/>
      <c r="AZ8" s="38"/>
      <c r="BA8" s="38"/>
      <c r="BB8" s="38">
        <f>データ!$T$6</f>
        <v>94.18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16.7</v>
      </c>
      <c r="Q10" s="38"/>
      <c r="R10" s="38"/>
      <c r="S10" s="38"/>
      <c r="T10" s="38"/>
      <c r="U10" s="38"/>
      <c r="V10" s="38"/>
      <c r="W10" s="37">
        <f>データ!$Q$6</f>
        <v>3570</v>
      </c>
      <c r="X10" s="37"/>
      <c r="Y10" s="37"/>
      <c r="Z10" s="37"/>
      <c r="AA10" s="37"/>
      <c r="AB10" s="37"/>
      <c r="AC10" s="37"/>
      <c r="AD10" s="2"/>
      <c r="AE10" s="2"/>
      <c r="AF10" s="2"/>
      <c r="AG10" s="2"/>
      <c r="AH10" s="2"/>
      <c r="AI10" s="2"/>
      <c r="AJ10" s="2"/>
      <c r="AK10" s="2"/>
      <c r="AL10" s="37">
        <f>データ!$U$6</f>
        <v>1538</v>
      </c>
      <c r="AM10" s="37"/>
      <c r="AN10" s="37"/>
      <c r="AO10" s="37"/>
      <c r="AP10" s="37"/>
      <c r="AQ10" s="37"/>
      <c r="AR10" s="37"/>
      <c r="AS10" s="37"/>
      <c r="AT10" s="38">
        <f>データ!$V$6</f>
        <v>1.84</v>
      </c>
      <c r="AU10" s="38"/>
      <c r="AV10" s="38"/>
      <c r="AW10" s="38"/>
      <c r="AX10" s="38"/>
      <c r="AY10" s="38"/>
      <c r="AZ10" s="38"/>
      <c r="BA10" s="38"/>
      <c r="BB10" s="38">
        <f>データ!$W$6</f>
        <v>835.87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114</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AnDY/3vQLUvy/MwF/d1kriLvsagCp5UZc3bgFpgCw9Kd9B40zkDf/vaCxTq9Z3wQHaKh7VuQkP2wIqkAahDpGQ==" saltValue="jOjeihs/uxtOsfkDp4gx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433691</v>
      </c>
      <c r="D6" s="20">
        <f t="shared" si="3"/>
        <v>47</v>
      </c>
      <c r="E6" s="20">
        <f t="shared" si="3"/>
        <v>1</v>
      </c>
      <c r="F6" s="20">
        <f t="shared" si="3"/>
        <v>0</v>
      </c>
      <c r="G6" s="20">
        <f t="shared" si="3"/>
        <v>0</v>
      </c>
      <c r="H6" s="20" t="str">
        <f t="shared" si="3"/>
        <v>熊本県　和水町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16.7</v>
      </c>
      <c r="Q6" s="21">
        <f t="shared" si="3"/>
        <v>3570</v>
      </c>
      <c r="R6" s="21">
        <f t="shared" si="3"/>
        <v>9303</v>
      </c>
      <c r="S6" s="21">
        <f t="shared" si="3"/>
        <v>98.78</v>
      </c>
      <c r="T6" s="21">
        <f t="shared" si="3"/>
        <v>94.18</v>
      </c>
      <c r="U6" s="21">
        <f t="shared" si="3"/>
        <v>1538</v>
      </c>
      <c r="V6" s="21">
        <f t="shared" si="3"/>
        <v>1.84</v>
      </c>
      <c r="W6" s="21">
        <f t="shared" si="3"/>
        <v>835.87</v>
      </c>
      <c r="X6" s="22">
        <f>IF(X7="",NA(),X7)</f>
        <v>73.38</v>
      </c>
      <c r="Y6" s="22">
        <f t="shared" ref="Y6:AG6" si="4">IF(Y7="",NA(),Y7)</f>
        <v>68.459999999999994</v>
      </c>
      <c r="Z6" s="22">
        <f t="shared" si="4"/>
        <v>59.99</v>
      </c>
      <c r="AA6" s="22">
        <f t="shared" si="4"/>
        <v>63.61</v>
      </c>
      <c r="AB6" s="22">
        <f t="shared" si="4"/>
        <v>62.78</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734.25</v>
      </c>
      <c r="BF6" s="22">
        <f t="shared" ref="BF6:BN6" si="7">IF(BF7="",NA(),BF7)</f>
        <v>606.22</v>
      </c>
      <c r="BG6" s="22">
        <f t="shared" si="7"/>
        <v>547.87</v>
      </c>
      <c r="BH6" s="22">
        <f t="shared" si="7"/>
        <v>444.17</v>
      </c>
      <c r="BI6" s="22">
        <f t="shared" si="7"/>
        <v>496.55</v>
      </c>
      <c r="BJ6" s="22">
        <f t="shared" si="7"/>
        <v>1274.21</v>
      </c>
      <c r="BK6" s="22">
        <f t="shared" si="7"/>
        <v>1183.92</v>
      </c>
      <c r="BL6" s="22">
        <f t="shared" si="7"/>
        <v>1128.72</v>
      </c>
      <c r="BM6" s="22">
        <f t="shared" si="7"/>
        <v>1125.25</v>
      </c>
      <c r="BN6" s="22">
        <f t="shared" si="7"/>
        <v>1157.05</v>
      </c>
      <c r="BO6" s="21" t="str">
        <f>IF(BO7="","",IF(BO7="-","【-】","【"&amp;SUBSTITUTE(TEXT(BO7,"#,##0.00"),"-","△")&amp;"】"))</f>
        <v>【982.48】</v>
      </c>
      <c r="BP6" s="22">
        <f>IF(BP7="",NA(),BP7)</f>
        <v>54.66</v>
      </c>
      <c r="BQ6" s="22">
        <f t="shared" ref="BQ6:BY6" si="8">IF(BQ7="",NA(),BQ7)</f>
        <v>53.06</v>
      </c>
      <c r="BR6" s="22">
        <f t="shared" si="8"/>
        <v>47.05</v>
      </c>
      <c r="BS6" s="22">
        <f t="shared" si="8"/>
        <v>52.17</v>
      </c>
      <c r="BT6" s="22">
        <f t="shared" si="8"/>
        <v>50.36</v>
      </c>
      <c r="BU6" s="22">
        <f t="shared" si="8"/>
        <v>41.25</v>
      </c>
      <c r="BV6" s="22">
        <f t="shared" si="8"/>
        <v>42.5</v>
      </c>
      <c r="BW6" s="22">
        <f t="shared" si="8"/>
        <v>41.84</v>
      </c>
      <c r="BX6" s="22">
        <f t="shared" si="8"/>
        <v>41.44</v>
      </c>
      <c r="BY6" s="22">
        <f t="shared" si="8"/>
        <v>37.65</v>
      </c>
      <c r="BZ6" s="21" t="str">
        <f>IF(BZ7="","",IF(BZ7="-","【-】","【"&amp;SUBSTITUTE(TEXT(BZ7,"#,##0.00"),"-","△")&amp;"】"))</f>
        <v>【50.61】</v>
      </c>
      <c r="CA6" s="22">
        <f>IF(CA7="",NA(),CA7)</f>
        <v>358.17</v>
      </c>
      <c r="CB6" s="22">
        <f t="shared" ref="CB6:CJ6" si="9">IF(CB7="",NA(),CB7)</f>
        <v>373.58</v>
      </c>
      <c r="CC6" s="22">
        <f t="shared" si="9"/>
        <v>425.63</v>
      </c>
      <c r="CD6" s="22">
        <f t="shared" si="9"/>
        <v>383.96</v>
      </c>
      <c r="CE6" s="22">
        <f t="shared" si="9"/>
        <v>372.48</v>
      </c>
      <c r="CF6" s="22">
        <f t="shared" si="9"/>
        <v>383.25</v>
      </c>
      <c r="CG6" s="22">
        <f t="shared" si="9"/>
        <v>377.72</v>
      </c>
      <c r="CH6" s="22">
        <f t="shared" si="9"/>
        <v>390.47</v>
      </c>
      <c r="CI6" s="22">
        <f t="shared" si="9"/>
        <v>403.61</v>
      </c>
      <c r="CJ6" s="22">
        <f t="shared" si="9"/>
        <v>442.82</v>
      </c>
      <c r="CK6" s="21" t="str">
        <f>IF(CK7="","",IF(CK7="-","【-】","【"&amp;SUBSTITUTE(TEXT(CK7,"#,##0.00"),"-","△")&amp;"】"))</f>
        <v>【320.83】</v>
      </c>
      <c r="CL6" s="22">
        <f>IF(CL7="",NA(),CL7)</f>
        <v>55.41</v>
      </c>
      <c r="CM6" s="22">
        <f t="shared" ref="CM6:CU6" si="10">IF(CM7="",NA(),CM7)</f>
        <v>55.23</v>
      </c>
      <c r="CN6" s="22">
        <f t="shared" si="10"/>
        <v>57.36</v>
      </c>
      <c r="CO6" s="22">
        <f t="shared" si="10"/>
        <v>55.79</v>
      </c>
      <c r="CP6" s="22">
        <f t="shared" si="10"/>
        <v>57.14</v>
      </c>
      <c r="CQ6" s="22">
        <f t="shared" si="10"/>
        <v>48.26</v>
      </c>
      <c r="CR6" s="22">
        <f t="shared" si="10"/>
        <v>48.01</v>
      </c>
      <c r="CS6" s="22">
        <f t="shared" si="10"/>
        <v>49.08</v>
      </c>
      <c r="CT6" s="22">
        <f t="shared" si="10"/>
        <v>51.46</v>
      </c>
      <c r="CU6" s="22">
        <f t="shared" si="10"/>
        <v>51.84</v>
      </c>
      <c r="CV6" s="21" t="str">
        <f>IF(CV7="","",IF(CV7="-","【-】","【"&amp;SUBSTITUTE(TEXT(CV7,"#,##0.00"),"-","△")&amp;"】"))</f>
        <v>【56.15】</v>
      </c>
      <c r="CW6" s="22">
        <f>IF(CW7="",NA(),CW7)</f>
        <v>95.13</v>
      </c>
      <c r="CX6" s="22">
        <f t="shared" ref="CX6:DF6" si="11">IF(CX7="",NA(),CX7)</f>
        <v>98.78</v>
      </c>
      <c r="CY6" s="22">
        <f t="shared" si="11"/>
        <v>92.09</v>
      </c>
      <c r="CZ6" s="22">
        <f t="shared" si="11"/>
        <v>97.42</v>
      </c>
      <c r="DA6" s="22">
        <f t="shared" si="11"/>
        <v>95.88</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2">
        <f t="shared" si="14"/>
        <v>2.34</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433691</v>
      </c>
      <c r="D7" s="24">
        <v>47</v>
      </c>
      <c r="E7" s="24">
        <v>1</v>
      </c>
      <c r="F7" s="24">
        <v>0</v>
      </c>
      <c r="G7" s="24">
        <v>0</v>
      </c>
      <c r="H7" s="24" t="s">
        <v>95</v>
      </c>
      <c r="I7" s="24" t="s">
        <v>96</v>
      </c>
      <c r="J7" s="24" t="s">
        <v>97</v>
      </c>
      <c r="K7" s="24" t="s">
        <v>98</v>
      </c>
      <c r="L7" s="24" t="s">
        <v>99</v>
      </c>
      <c r="M7" s="24" t="s">
        <v>100</v>
      </c>
      <c r="N7" s="25" t="s">
        <v>101</v>
      </c>
      <c r="O7" s="25" t="s">
        <v>102</v>
      </c>
      <c r="P7" s="25">
        <v>16.7</v>
      </c>
      <c r="Q7" s="25">
        <v>3570</v>
      </c>
      <c r="R7" s="25">
        <v>9303</v>
      </c>
      <c r="S7" s="25">
        <v>98.78</v>
      </c>
      <c r="T7" s="25">
        <v>94.18</v>
      </c>
      <c r="U7" s="25">
        <v>1538</v>
      </c>
      <c r="V7" s="25">
        <v>1.84</v>
      </c>
      <c r="W7" s="25">
        <v>835.87</v>
      </c>
      <c r="X7" s="25">
        <v>73.38</v>
      </c>
      <c r="Y7" s="25">
        <v>68.459999999999994</v>
      </c>
      <c r="Z7" s="25">
        <v>59.99</v>
      </c>
      <c r="AA7" s="25">
        <v>63.61</v>
      </c>
      <c r="AB7" s="25">
        <v>62.78</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734.25</v>
      </c>
      <c r="BF7" s="25">
        <v>606.22</v>
      </c>
      <c r="BG7" s="25">
        <v>547.87</v>
      </c>
      <c r="BH7" s="25">
        <v>444.17</v>
      </c>
      <c r="BI7" s="25">
        <v>496.55</v>
      </c>
      <c r="BJ7" s="25">
        <v>1274.21</v>
      </c>
      <c r="BK7" s="25">
        <v>1183.92</v>
      </c>
      <c r="BL7" s="25">
        <v>1128.72</v>
      </c>
      <c r="BM7" s="25">
        <v>1125.25</v>
      </c>
      <c r="BN7" s="25">
        <v>1157.05</v>
      </c>
      <c r="BO7" s="25">
        <v>982.48</v>
      </c>
      <c r="BP7" s="25">
        <v>54.66</v>
      </c>
      <c r="BQ7" s="25">
        <v>53.06</v>
      </c>
      <c r="BR7" s="25">
        <v>47.05</v>
      </c>
      <c r="BS7" s="25">
        <v>52.17</v>
      </c>
      <c r="BT7" s="25">
        <v>50.36</v>
      </c>
      <c r="BU7" s="25">
        <v>41.25</v>
      </c>
      <c r="BV7" s="25">
        <v>42.5</v>
      </c>
      <c r="BW7" s="25">
        <v>41.84</v>
      </c>
      <c r="BX7" s="25">
        <v>41.44</v>
      </c>
      <c r="BY7" s="25">
        <v>37.65</v>
      </c>
      <c r="BZ7" s="25">
        <v>50.61</v>
      </c>
      <c r="CA7" s="25">
        <v>358.17</v>
      </c>
      <c r="CB7" s="25">
        <v>373.58</v>
      </c>
      <c r="CC7" s="25">
        <v>425.63</v>
      </c>
      <c r="CD7" s="25">
        <v>383.96</v>
      </c>
      <c r="CE7" s="25">
        <v>372.48</v>
      </c>
      <c r="CF7" s="25">
        <v>383.25</v>
      </c>
      <c r="CG7" s="25">
        <v>377.72</v>
      </c>
      <c r="CH7" s="25">
        <v>390.47</v>
      </c>
      <c r="CI7" s="25">
        <v>403.61</v>
      </c>
      <c r="CJ7" s="25">
        <v>442.82</v>
      </c>
      <c r="CK7" s="25">
        <v>320.83</v>
      </c>
      <c r="CL7" s="25">
        <v>55.41</v>
      </c>
      <c r="CM7" s="25">
        <v>55.23</v>
      </c>
      <c r="CN7" s="25">
        <v>57.36</v>
      </c>
      <c r="CO7" s="25">
        <v>55.79</v>
      </c>
      <c r="CP7" s="25">
        <v>57.14</v>
      </c>
      <c r="CQ7" s="25">
        <v>48.26</v>
      </c>
      <c r="CR7" s="25">
        <v>48.01</v>
      </c>
      <c r="CS7" s="25">
        <v>49.08</v>
      </c>
      <c r="CT7" s="25">
        <v>51.46</v>
      </c>
      <c r="CU7" s="25">
        <v>51.84</v>
      </c>
      <c r="CV7" s="25">
        <v>56.15</v>
      </c>
      <c r="CW7" s="25">
        <v>95.13</v>
      </c>
      <c r="CX7" s="25">
        <v>98.78</v>
      </c>
      <c r="CY7" s="25">
        <v>92.09</v>
      </c>
      <c r="CZ7" s="25">
        <v>97.42</v>
      </c>
      <c r="DA7" s="25">
        <v>95.88</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2.34</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D19002</cp:lastModifiedBy>
  <cp:lastPrinted>2024-01-22T04:22:45Z</cp:lastPrinted>
  <dcterms:created xsi:type="dcterms:W3CDTF">2023-12-05T01:07:28Z</dcterms:created>
  <dcterms:modified xsi:type="dcterms:W3CDTF">2024-01-31T04:10:48Z</dcterms:modified>
  <cp:category/>
</cp:coreProperties>
</file>