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302\Desktop\17 南関町\17 南関町\簡水\"/>
    </mc:Choice>
  </mc:AlternateContent>
  <xr:revisionPtr revIDLastSave="0" documentId="13_ncr:1_{843E2924-554A-4794-AEC3-642143B81B48}" xr6:coauthVersionLast="36" xr6:coauthVersionMax="36" xr10:uidLastSave="{00000000-0000-0000-0000-000000000000}"/>
  <workbookProtection workbookAlgorithmName="SHA-512" workbookHashValue="j7TQbBqrV74r2d4LF2wgLjMO9hBc+aXbRtTdt45smT2Ywvf/VSDGTzpjQHuPM8y9aWmPmxcWLRhBuhj0adC+RQ==" workbookSaltValue="gNkOIOUh7wu67nuUz2K5LA=="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<sst xmlns="http://schemas.openxmlformats.org/spreadsheetml/2006/main" count="233" uniqueCount="117">
  <si>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</si>
  <si>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</si>
  <si>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</si>
  <si>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</si>
  <si>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</si>
  <si>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</si>
  <si>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</si>
  <si>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</si>
  <si>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</si>
  <si>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</si>
  <si>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</si>
  <si>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</si>
  <si>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</si>
  <si>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</si>
  <si>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</si>
  <si>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</si>
  <si>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</si>
  <si>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</si>
  <si>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</si>
  <si>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</si>
  <si>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</si>
  <si>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</si>
  <si>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</si>
  <si>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</si>
  <si>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</si>
  <si>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</si>
  <si>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</si>
  <si>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</si>
  <si>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</si>
  <si>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</si>
  <si>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</si>
  <si>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</si>
  <si>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</si>
  <si>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</si>
  <si>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</si>
  <si>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</si>
  <si>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</si>
  <si>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</si>
  <si>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</si>
  <si>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</si>
  <si>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</si>
  <si>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</si>
  <si>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</si>
  <si>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</si>
  <si>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</si>
  <si>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</si>
  <si>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</si>
  <si>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</si>
  <si>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</si>
  <si>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</si>
  <si>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</si>
  <si>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</si>
  <si>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</si>
  <si>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</si>
  <si>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</si>
  <si>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</si>
  <si>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</si>
  <si>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</si>
  <si>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</si>
  <si>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</si>
  <si>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</si>
  <si>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</si>
  <si>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</si>
  <si>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</si>
  <si>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</si>
  <si>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</si>
  <si>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</si>
  <si>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</si>
  <si>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</si>
  <si>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</si>
  <si>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</si>
  <si>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</si>
  <si>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</si>
  <si>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</si>
  <si>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</si>
  <si>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</si>
  <si>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</si>
  <si>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</si>
  <si>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</si>
  <si>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</si>
  <si>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</si>
  <si>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</si>
  <si>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</si>
  <si>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</si>
  <si>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</si>
  <si>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</si>
  <si>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</si>
  <si>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</si>
  <si>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</si>
  <si>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</si>
  <si>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</si>
  <si>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</si>
  <si>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</si>
  <si>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</si>
  <si>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</si>
  <si>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南関町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</si>
  <si>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</si>
  <si>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</si>
  <si>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</si>
  <si>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</si>
  <si>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</si>
  <si>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</si>
  <si>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</si>
  <si>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</si>
  <si>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</si>
  <si>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</si>
  <si>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</si>
  <si>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</si>
  <si>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</si>
  <si>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</si>
  <si>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</si>
  <si>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</si>
  <si>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</si>
  <si>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</si>
  <si>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簡易水道事業はH8年度より給水開始し、27年経過している。老朽化については、各所修繕や改築が必要な箇所が出てきており、R2年度には中間槽ポンプ修繕、R3年度には計装機器の修繕を行った。今後も維持管理費用の増加が懸念される。
　</t>
    <rPh sb="1" eb="7">
      <t>カンイスイドウジギョウ</t>
    </rPh>
    <rPh sb="10" eb="12">
      <t>ネンド</t>
    </rPh>
    <rPh sb="14" eb="18">
      <t>キュウスイカイシ</t>
    </rPh>
    <rPh sb="22" eb="23">
      <t>ネン</t>
    </rPh>
    <rPh sb="23" eb="25">
      <t>ケイカ</t>
    </rPh>
    <rPh sb="30" eb="33">
      <t>ロウキュウカ</t>
    </rPh>
    <rPh sb="39" eb="41">
      <t>カクショ</t>
    </rPh>
    <rPh sb="41" eb="43">
      <t>シュウゼン</t>
    </rPh>
    <rPh sb="44" eb="46">
      <t>カイチク</t>
    </rPh>
    <rPh sb="47" eb="49">
      <t>ヒツヨウ</t>
    </rPh>
    <rPh sb="50" eb="52">
      <t>カショ</t>
    </rPh>
    <rPh sb="53" eb="54">
      <t>デ</t>
    </rPh>
    <rPh sb="62" eb="64">
      <t>ネンド</t>
    </rPh>
    <rPh sb="66" eb="69">
      <t>チュウカンソウ</t>
    </rPh>
    <rPh sb="72" eb="74">
      <t>シュウゼン</t>
    </rPh>
    <rPh sb="77" eb="79">
      <t>ネンド</t>
    </rPh>
    <rPh sb="81" eb="85">
      <t>ケイソウキキ</t>
    </rPh>
    <rPh sb="86" eb="88">
      <t>シュウゼン</t>
    </rPh>
    <rPh sb="89" eb="90">
      <t>オコナ</t>
    </rPh>
    <rPh sb="93" eb="95">
      <t>コンゴ</t>
    </rPh>
    <rPh sb="96" eb="102">
      <t>イジカンリヒヨウ</t>
    </rPh>
    <rPh sb="103" eb="105">
      <t>ゾウカ</t>
    </rPh>
    <rPh sb="106" eb="108">
      <t>ケネンネンドニンゲンザイイジカンリヒヨウリョウキンシュウニュウマカナネンドサクテイケイエイセンリャクモトリョウキンタイケイイジカンリヒサクゲンケントウオコナ</t>
    </rPh>
    <phoneticPr fontId="4"/>
  </si>
  <si>
    <t>　南関町では水道事業の規模が小さく、簡易水道事業及び飲料水供給施設等を含めた水道供給率は、町全体の6％程度である。
　事業規模が小さく、財政的にも厳しい状況にあり、施設の修繕や更新時期を迎えることになると更に厳しい経営状況が予想される。年々と給水人口が減少している状況を考えると、飲料水供給施設への移行を含めて料金体系や維持管理の検討が必要と考える。
　現在の水道事業　1箇所
　給水件数　34件
　給水人口　80人</t>
    <rPh sb="1" eb="4">
      <t>ナンカンマチ</t>
    </rPh>
    <rPh sb="6" eb="10">
      <t>スイドウジギョウ</t>
    </rPh>
    <rPh sb="11" eb="13">
      <t>キボ</t>
    </rPh>
    <rPh sb="14" eb="15">
      <t>チイ</t>
    </rPh>
    <rPh sb="18" eb="22">
      <t>カンイスイドウ</t>
    </rPh>
    <rPh sb="22" eb="25">
      <t>ジギョウオヨ</t>
    </rPh>
    <rPh sb="26" eb="29">
      <t>インリョウスイ</t>
    </rPh>
    <rPh sb="29" eb="34">
      <t>キョウキュウシセツトウ</t>
    </rPh>
    <rPh sb="35" eb="36">
      <t>フク</t>
    </rPh>
    <rPh sb="38" eb="43">
      <t>スイドウキョウキュウリツ</t>
    </rPh>
    <rPh sb="45" eb="48">
      <t>マチゼンタイ</t>
    </rPh>
    <rPh sb="51" eb="53">
      <t>テイド</t>
    </rPh>
    <rPh sb="59" eb="63">
      <t>ジギョウキボ</t>
    </rPh>
    <rPh sb="64" eb="65">
      <t>チイ</t>
    </rPh>
    <rPh sb="68" eb="71">
      <t>ザイセイテキ</t>
    </rPh>
    <rPh sb="73" eb="74">
      <t>キビ</t>
    </rPh>
    <rPh sb="76" eb="78">
      <t>ジョウキョウ</t>
    </rPh>
    <rPh sb="82" eb="84">
      <t>シセツ</t>
    </rPh>
    <rPh sb="85" eb="87">
      <t>シュウゼン</t>
    </rPh>
    <rPh sb="88" eb="92">
      <t>コウシンジキ</t>
    </rPh>
    <rPh sb="93" eb="94">
      <t>ムカ</t>
    </rPh>
    <rPh sb="102" eb="103">
      <t>サラ</t>
    </rPh>
    <rPh sb="104" eb="105">
      <t>キビ</t>
    </rPh>
    <rPh sb="107" eb="111">
      <t>ケイエイジョウキョウ</t>
    </rPh>
    <rPh sb="112" eb="114">
      <t>ヨソウ</t>
    </rPh>
    <rPh sb="118" eb="120">
      <t>ネンネン</t>
    </rPh>
    <rPh sb="121" eb="125">
      <t>キュウスイジンコウ</t>
    </rPh>
    <rPh sb="126" eb="128">
      <t>ゲンショウ</t>
    </rPh>
    <rPh sb="132" eb="134">
      <t>ジョウキョウ</t>
    </rPh>
    <rPh sb="135" eb="136">
      <t>カンガ</t>
    </rPh>
    <rPh sb="140" eb="147">
      <t>インリョウスイキョウキュウシセツ</t>
    </rPh>
    <rPh sb="149" eb="151">
      <t>イコウ</t>
    </rPh>
    <rPh sb="152" eb="153">
      <t>フク</t>
    </rPh>
    <rPh sb="155" eb="159">
      <t>リョウキンタイケイ</t>
    </rPh>
    <rPh sb="160" eb="164">
      <t>イジカンリ</t>
    </rPh>
    <rPh sb="165" eb="167">
      <t>ケントウ</t>
    </rPh>
    <rPh sb="168" eb="170">
      <t>ヒツヨウ</t>
    </rPh>
    <rPh sb="171" eb="172">
      <t>カンガ</t>
    </rPh>
    <rPh sb="178" eb="180">
      <t>ゲンザイ</t>
    </rPh>
    <rPh sb="181" eb="185">
      <t>スイドウジギョウ</t>
    </rPh>
    <rPh sb="187" eb="189">
      <t>カショ</t>
    </rPh>
    <rPh sb="191" eb="195">
      <t>キュウスイケンスウ</t>
    </rPh>
    <rPh sb="198" eb="199">
      <t>ケン</t>
    </rPh>
    <rPh sb="201" eb="205">
      <t>キュウスイジンコウ</t>
    </rPh>
    <rPh sb="208" eb="209">
      <t>ニン</t>
    </rPh>
    <phoneticPr fontId="4"/>
  </si>
  <si>
    <t>　⑤料金回収率の増加及び⑥給水原価の減少については、大きな修繕費が発生せず、費用が抑えられたことが要因となっている。
　年々と簡易水道給水人口(計画人口180人規模)が減少しており、それに伴って料金収入も減少している。今後簡易水道供給区域拡大の計画もない為、簡易水道供給人口の増加も見込めない状況である。
　(給水人口の推移)
　H27年度　100人
　H28年度　102人
　H29年度　101人
　H30年度　 93人
　R 1年度　 90人
　R 2年度　 89人
　R 3年度　 85人
  R 4年度　 80人
　現在、維持管理費用を料金収入で賄えておらず、R2年度に策定した経営戦略に基づいて、料金体系や維持管理費の削減について検討を行っていく。</t>
    <rPh sb="2" eb="7">
      <t>リョウキンカイシュウリツ</t>
    </rPh>
    <rPh sb="8" eb="10">
      <t>ゾウカ</t>
    </rPh>
    <rPh sb="10" eb="11">
      <t>オヨ</t>
    </rPh>
    <rPh sb="13" eb="17">
      <t>キュウスイゲンカ</t>
    </rPh>
    <rPh sb="18" eb="20">
      <t>ゲンショウ</t>
    </rPh>
    <rPh sb="26" eb="27">
      <t>オオ</t>
    </rPh>
    <rPh sb="29" eb="32">
      <t>シュウゼンヒ</t>
    </rPh>
    <rPh sb="33" eb="35">
      <t>ハッセイ</t>
    </rPh>
    <rPh sb="38" eb="40">
      <t>ヒヨウ</t>
    </rPh>
    <rPh sb="41" eb="42">
      <t>オサ</t>
    </rPh>
    <rPh sb="49" eb="51">
      <t>ヨウイン</t>
    </rPh>
    <rPh sb="60" eb="62">
      <t>ネンネン</t>
    </rPh>
    <rPh sb="63" eb="71">
      <t>カンイスイドウキュウスイジンコウ</t>
    </rPh>
    <rPh sb="72" eb="76">
      <t>ケイカクジンコウ</t>
    </rPh>
    <rPh sb="79" eb="82">
      <t>ニンキボ</t>
    </rPh>
    <rPh sb="84" eb="86">
      <t>ゲンショウ</t>
    </rPh>
    <rPh sb="94" eb="95">
      <t>トモナ</t>
    </rPh>
    <rPh sb="97" eb="101">
      <t>リョウキンシュウニュウ</t>
    </rPh>
    <rPh sb="102" eb="104">
      <t>ゲンショウ</t>
    </rPh>
    <rPh sb="109" eb="111">
      <t>コンゴ</t>
    </rPh>
    <rPh sb="111" eb="117">
      <t>カンイスイドウキョウキュウ</t>
    </rPh>
    <rPh sb="117" eb="121">
      <t>クイキカクダイ</t>
    </rPh>
    <rPh sb="122" eb="124">
      <t>ケイカク</t>
    </rPh>
    <rPh sb="127" eb="128">
      <t>タメ</t>
    </rPh>
    <rPh sb="129" eb="133">
      <t>カンイスイドウ</t>
    </rPh>
    <rPh sb="133" eb="137">
      <t>キョウキュウジンコウ</t>
    </rPh>
    <rPh sb="138" eb="140">
      <t>ゾウカ</t>
    </rPh>
    <rPh sb="141" eb="143">
      <t>ミコ</t>
    </rPh>
    <rPh sb="146" eb="148">
      <t>ジョウキョウ</t>
    </rPh>
    <rPh sb="156" eb="160">
      <t>キュウスイジンコウ</t>
    </rPh>
    <rPh sb="161" eb="163">
      <t>スイイ</t>
    </rPh>
    <rPh sb="169" eb="171">
      <t>ネンド</t>
    </rPh>
    <rPh sb="175" eb="176">
      <t>ニン</t>
    </rPh>
    <rPh sb="181" eb="183">
      <t>ネンド</t>
    </rPh>
    <rPh sb="187" eb="188">
      <t>ニン</t>
    </rPh>
    <rPh sb="193" eb="195">
      <t>ネンド</t>
    </rPh>
    <rPh sb="199" eb="200">
      <t>ニン</t>
    </rPh>
    <rPh sb="205" eb="207">
      <t>ネンド</t>
    </rPh>
    <rPh sb="211" eb="212">
      <t>ニン</t>
    </rPh>
    <rPh sb="217" eb="219">
      <t>ネンド</t>
    </rPh>
    <rPh sb="223" eb="224">
      <t>ニン</t>
    </rPh>
    <rPh sb="229" eb="231">
      <t>ネンド</t>
    </rPh>
    <rPh sb="235" eb="236">
      <t>ニン</t>
    </rPh>
    <rPh sb="241" eb="243">
      <t>ネンド</t>
    </rPh>
    <rPh sb="247" eb="248">
      <t>ニン</t>
    </rPh>
    <rPh sb="264" eb="266">
      <t>ゲンザイ</t>
    </rPh>
    <rPh sb="267" eb="273">
      <t>イジカンリヒヨウ</t>
    </rPh>
    <rPh sb="274" eb="278">
      <t>リョウキンシュウニュウ</t>
    </rPh>
    <rPh sb="279" eb="280">
      <t>マカナ</t>
    </rPh>
    <rPh sb="288" eb="290">
      <t>ネンド</t>
    </rPh>
    <rPh sb="291" eb="293">
      <t>サクテイ</t>
    </rPh>
    <rPh sb="295" eb="299">
      <t>ケイエイセンリャク</t>
    </rPh>
    <rPh sb="300" eb="301">
      <t>モト</t>
    </rPh>
    <rPh sb="305" eb="309">
      <t>リョウキンタイケイ</t>
    </rPh>
    <rPh sb="310" eb="315">
      <t>イジカンリヒ</t>
    </rPh>
    <rPh sb="316" eb="318">
      <t>サクゲン</t>
    </rPh>
    <rPh sb="322" eb="324">
      <t>ケントウ</t>
    </rPh>
    <rPh sb="325" eb="32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</si>
</sst>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6B-40FA-823C-21523651495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B36B-40FA-823C-21523651495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41.96</c:v>
                </c:pt>
                <c:pt idx="1">
                  <c:v>41.87</c:v>
                </c:pt>
                <c:pt idx="2">
                  <c:v>42.61</c:v>
                </c:pt>
                <c:pt idx="3">
                  <c:v>42.53</c:v>
                </c:pt>
                <c:pt idx="4">
                  <c:v>42.04</c:v>
                </c:pt>
              </c:numCache>
            </c:numRef>
          </c:val>
          <c:extLst>
            <c:ext xmlns:c16="http://schemas.microsoft.com/office/drawing/2014/chart" uri="{C3380CC4-5D6E-409C-BE32-E72D297353CC}">
              <c16:uniqueId val="{00000000-711D-4950-BB77-FA7DD2DC2B7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711D-4950-BB77-FA7DD2DC2B7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642-42DA-BC91-76D3FF00486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4642-42DA-BC91-76D3FF00486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67.75</c:v>
                </c:pt>
                <c:pt idx="1">
                  <c:v>65.78</c:v>
                </c:pt>
                <c:pt idx="2">
                  <c:v>80.72</c:v>
                </c:pt>
                <c:pt idx="3">
                  <c:v>80.17</c:v>
                </c:pt>
                <c:pt idx="4">
                  <c:v>74.680000000000007</c:v>
                </c:pt>
              </c:numCache>
            </c:numRef>
          </c:val>
          <c:extLst>
            <c:ext xmlns:c16="http://schemas.microsoft.com/office/drawing/2014/chart" uri="{C3380CC4-5D6E-409C-BE32-E72D297353CC}">
              <c16:uniqueId val="{00000000-8618-488A-A132-9751E8BCBD0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8618-488A-A132-9751E8BCBD0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91-4443-995A-4FF51592410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91-4443-995A-4FF51592410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FE-4998-9EAC-904BFA7A583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FE-4998-9EAC-904BFA7A583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D3-4645-BCEA-7772592031D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D3-4645-BCEA-7772592031D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3C-4269-A26B-73E6D2011E5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3C-4269-A26B-73E6D2011E5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780.18</c:v>
                </c:pt>
                <c:pt idx="1">
                  <c:v>663.15</c:v>
                </c:pt>
                <c:pt idx="2">
                  <c:v>550.92999999999995</c:v>
                </c:pt>
                <c:pt idx="3">
                  <c:v>454.03</c:v>
                </c:pt>
                <c:pt idx="4">
                  <c:v>348.82</c:v>
                </c:pt>
              </c:numCache>
            </c:numRef>
          </c:val>
          <c:extLst>
            <c:ext xmlns:c16="http://schemas.microsoft.com/office/drawing/2014/chart" uri="{C3380CC4-5D6E-409C-BE32-E72D297353CC}">
              <c16:uniqueId val="{00000000-DA0B-4505-B2C1-21DD0B775C2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DA0B-4505-B2C1-21DD0B775C2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33.200000000000003</c:v>
                </c:pt>
                <c:pt idx="1">
                  <c:v>34.909999999999997</c:v>
                </c:pt>
                <c:pt idx="2">
                  <c:v>19.38</c:v>
                </c:pt>
                <c:pt idx="3">
                  <c:v>19.03</c:v>
                </c:pt>
                <c:pt idx="4">
                  <c:v>23.3</c:v>
                </c:pt>
              </c:numCache>
            </c:numRef>
          </c:val>
          <c:extLst>
            <c:ext xmlns:c16="http://schemas.microsoft.com/office/drawing/2014/chart" uri="{C3380CC4-5D6E-409C-BE32-E72D297353CC}">
              <c16:uniqueId val="{00000000-6B47-4185-B9BC-3BAAD982917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6B47-4185-B9BC-3BAAD982917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525.63</c:v>
                </c:pt>
                <c:pt idx="1">
                  <c:v>511.96</c:v>
                </c:pt>
                <c:pt idx="2">
                  <c:v>926.53</c:v>
                </c:pt>
                <c:pt idx="3">
                  <c:v>932.84</c:v>
                </c:pt>
                <c:pt idx="4">
                  <c:v>764.9</c:v>
                </c:pt>
              </c:numCache>
            </c:numRef>
          </c:val>
          <c:extLst>
            <c:ext xmlns:c16="http://schemas.microsoft.com/office/drawing/2014/chart" uri="{C3380CC4-5D6E-409C-BE32-E72D297353CC}">
              <c16:uniqueId val="{00000000-99DD-427F-932D-D72E7017B60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99DD-427F-932D-D72E7017B60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南関町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9001</v>
      </c>
      <c r="AM8" s="37"/>
      <c r="AN8" s="37"/>
      <c r="AO8" s="37"/>
      <c r="AP8" s="37"/>
      <c r="AQ8" s="37"/>
      <c r="AR8" s="37"/>
      <c r="AS8" s="37"/>
      <c r="AT8" s="38">
        <f>データ!$S$6</f>
        <v>68.92</v>
      </c>
      <c r="AU8" s="38"/>
      <c r="AV8" s="38"/>
      <c r="AW8" s="38"/>
      <c r="AX8" s="38"/>
      <c r="AY8" s="38"/>
      <c r="AZ8" s="38"/>
      <c r="BA8" s="38"/>
      <c r="BB8" s="38">
        <f>データ!$T$6</f>
        <v>130.6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0.9</v>
      </c>
      <c r="Q10" s="38"/>
      <c r="R10" s="38"/>
      <c r="S10" s="38"/>
      <c r="T10" s="38"/>
      <c r="U10" s="38"/>
      <c r="V10" s="38"/>
      <c r="W10" s="37">
        <f>データ!$Q$6</f>
        <v>3000</v>
      </c>
      <c r="X10" s="37"/>
      <c r="Y10" s="37"/>
      <c r="Z10" s="37"/>
      <c r="AA10" s="37"/>
      <c r="AB10" s="37"/>
      <c r="AC10" s="37"/>
      <c r="AD10" s="2"/>
      <c r="AE10" s="2"/>
      <c r="AF10" s="2"/>
      <c r="AG10" s="2"/>
      <c r="AH10" s="2"/>
      <c r="AI10" s="2"/>
      <c r="AJ10" s="2"/>
      <c r="AK10" s="2"/>
      <c r="AL10" s="37">
        <f>データ!$U$6</f>
        <v>80</v>
      </c>
      <c r="AM10" s="37"/>
      <c r="AN10" s="37"/>
      <c r="AO10" s="37"/>
      <c r="AP10" s="37"/>
      <c r="AQ10" s="37"/>
      <c r="AR10" s="37"/>
      <c r="AS10" s="37"/>
      <c r="AT10" s="38">
        <f>データ!$V$6</f>
        <v>0.03</v>
      </c>
      <c r="AU10" s="38"/>
      <c r="AV10" s="38"/>
      <c r="AW10" s="38"/>
      <c r="AX10" s="38"/>
      <c r="AY10" s="38"/>
      <c r="AZ10" s="38"/>
      <c r="BA10" s="38"/>
      <c r="BB10" s="38">
        <f>データ!$W$6</f>
        <v>2666.67</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116</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114</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115</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41</v>
      </c>
      <c r="N85" s="13" t="s">
        <v>41</v>
      </c>
      <c r="O85" s="13" t="str">
        <f>データ!EN6</f>
        <v>【0.52】</v>
      </c>
    </row>
  </sheetData>
  <sheetProtection algorithmName="SHA-512" hashValue="Ov9NRKN4NaDZUc+fr+HWmES10gSm8C/ZUOooH9zsXx2tq/lCRpBpVgCIJvIG0x1wL30+jAcxNzcRYZ3uI+KLOA==" saltValue="XYv++Z9WCDPhtjZT8MZre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53</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54</v>
      </c>
      <c r="B4" s="17"/>
      <c r="C4" s="17"/>
      <c r="D4" s="17"/>
      <c r="E4" s="17"/>
      <c r="F4" s="17"/>
      <c r="G4" s="17"/>
      <c r="H4" s="75"/>
      <c r="I4" s="76"/>
      <c r="J4" s="76"/>
      <c r="K4" s="76"/>
      <c r="L4" s="76"/>
      <c r="M4" s="76"/>
      <c r="N4" s="76"/>
      <c r="O4" s="76"/>
      <c r="P4" s="76"/>
      <c r="Q4" s="76"/>
      <c r="R4" s="76"/>
      <c r="S4" s="76"/>
      <c r="T4" s="76"/>
      <c r="U4" s="76"/>
      <c r="V4" s="76"/>
      <c r="W4" s="77"/>
      <c r="X4" s="71" t="s">
        <v>55</v>
      </c>
      <c r="Y4" s="71"/>
      <c r="Z4" s="71"/>
      <c r="AA4" s="71"/>
      <c r="AB4" s="71"/>
      <c r="AC4" s="71"/>
      <c r="AD4" s="71"/>
      <c r="AE4" s="71"/>
      <c r="AF4" s="71"/>
      <c r="AG4" s="71"/>
      <c r="AH4" s="71"/>
      <c r="AI4" s="71" t="s">
        <v>56</v>
      </c>
      <c r="AJ4" s="71"/>
      <c r="AK4" s="71"/>
      <c r="AL4" s="71"/>
      <c r="AM4" s="71"/>
      <c r="AN4" s="71"/>
      <c r="AO4" s="71"/>
      <c r="AP4" s="71"/>
      <c r="AQ4" s="71"/>
      <c r="AR4" s="71"/>
      <c r="AS4" s="71"/>
      <c r="AT4" s="71" t="s">
        <v>57</v>
      </c>
      <c r="AU4" s="71"/>
      <c r="AV4" s="71"/>
      <c r="AW4" s="71"/>
      <c r="AX4" s="71"/>
      <c r="AY4" s="71"/>
      <c r="AZ4" s="71"/>
      <c r="BA4" s="71"/>
      <c r="BB4" s="71"/>
      <c r="BC4" s="71"/>
      <c r="BD4" s="71"/>
      <c r="BE4" s="71" t="s">
        <v>58</v>
      </c>
      <c r="BF4" s="71"/>
      <c r="BG4" s="71"/>
      <c r="BH4" s="71"/>
      <c r="BI4" s="71"/>
      <c r="BJ4" s="71"/>
      <c r="BK4" s="71"/>
      <c r="BL4" s="71"/>
      <c r="BM4" s="71"/>
      <c r="BN4" s="71"/>
      <c r="BO4" s="71"/>
      <c r="BP4" s="71" t="s">
        <v>59</v>
      </c>
      <c r="BQ4" s="71"/>
      <c r="BR4" s="71"/>
      <c r="BS4" s="71"/>
      <c r="BT4" s="71"/>
      <c r="BU4" s="71"/>
      <c r="BV4" s="71"/>
      <c r="BW4" s="71"/>
      <c r="BX4" s="71"/>
      <c r="BY4" s="71"/>
      <c r="BZ4" s="71"/>
      <c r="CA4" s="71" t="s">
        <v>60</v>
      </c>
      <c r="CB4" s="71"/>
      <c r="CC4" s="71"/>
      <c r="CD4" s="71"/>
      <c r="CE4" s="71"/>
      <c r="CF4" s="71"/>
      <c r="CG4" s="71"/>
      <c r="CH4" s="71"/>
      <c r="CI4" s="71"/>
      <c r="CJ4" s="71"/>
      <c r="CK4" s="71"/>
      <c r="CL4" s="71" t="s">
        <v>61</v>
      </c>
      <c r="CM4" s="71"/>
      <c r="CN4" s="71"/>
      <c r="CO4" s="71"/>
      <c r="CP4" s="71"/>
      <c r="CQ4" s="71"/>
      <c r="CR4" s="71"/>
      <c r="CS4" s="71"/>
      <c r="CT4" s="71"/>
      <c r="CU4" s="71"/>
      <c r="CV4" s="71"/>
      <c r="CW4" s="71" t="s">
        <v>62</v>
      </c>
      <c r="CX4" s="71"/>
      <c r="CY4" s="71"/>
      <c r="CZ4" s="71"/>
      <c r="DA4" s="71"/>
      <c r="DB4" s="71"/>
      <c r="DC4" s="71"/>
      <c r="DD4" s="71"/>
      <c r="DE4" s="71"/>
      <c r="DF4" s="71"/>
      <c r="DG4" s="71"/>
      <c r="DH4" s="71" t="s">
        <v>63</v>
      </c>
      <c r="DI4" s="71"/>
      <c r="DJ4" s="71"/>
      <c r="DK4" s="71"/>
      <c r="DL4" s="71"/>
      <c r="DM4" s="71"/>
      <c r="DN4" s="71"/>
      <c r="DO4" s="71"/>
      <c r="DP4" s="71"/>
      <c r="DQ4" s="71"/>
      <c r="DR4" s="71"/>
      <c r="DS4" s="71" t="s">
        <v>64</v>
      </c>
      <c r="DT4" s="71"/>
      <c r="DU4" s="71"/>
      <c r="DV4" s="71"/>
      <c r="DW4" s="71"/>
      <c r="DX4" s="71"/>
      <c r="DY4" s="71"/>
      <c r="DZ4" s="71"/>
      <c r="EA4" s="71"/>
      <c r="EB4" s="71"/>
      <c r="EC4" s="71"/>
      <c r="ED4" s="71" t="s">
        <v>65</v>
      </c>
      <c r="EE4" s="71"/>
      <c r="EF4" s="71"/>
      <c r="EG4" s="71"/>
      <c r="EH4" s="71"/>
      <c r="EI4" s="71"/>
      <c r="EJ4" s="71"/>
      <c r="EK4" s="71"/>
      <c r="EL4" s="71"/>
      <c r="EM4" s="71"/>
      <c r="EN4" s="71"/>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2022</v>
      </c>
      <c r="C6" s="20">
        <f t="shared" ref="C6:W6" si="3">C7</f>
        <v>433675</v>
      </c>
      <c r="D6" s="20">
        <f t="shared" si="3"/>
        <v>47</v>
      </c>
      <c r="E6" s="20">
        <f t="shared" si="3"/>
        <v>1</v>
      </c>
      <c r="F6" s="20">
        <f t="shared" si="3"/>
        <v>0</v>
      </c>
      <c r="G6" s="20">
        <f t="shared" si="3"/>
        <v>0</v>
      </c>
      <c r="H6" s="20" t="str">
        <f t="shared" si="3"/>
        <v>熊本県　南関町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0.9</v>
      </c>
      <c r="Q6" s="21">
        <f t="shared" si="3"/>
        <v>3000</v>
      </c>
      <c r="R6" s="21">
        <f t="shared" si="3"/>
        <v>9001</v>
      </c>
      <c r="S6" s="21">
        <f t="shared" si="3"/>
        <v>68.92</v>
      </c>
      <c r="T6" s="21">
        <f t="shared" si="3"/>
        <v>130.6</v>
      </c>
      <c r="U6" s="21">
        <f t="shared" si="3"/>
        <v>80</v>
      </c>
      <c r="V6" s="21">
        <f t="shared" si="3"/>
        <v>0.03</v>
      </c>
      <c r="W6" s="21">
        <f t="shared" si="3"/>
        <v>2666.67</v>
      </c>
      <c r="X6" s="22">
        <f>IF(X7="",NA(),X7)</f>
        <v>67.75</v>
      </c>
      <c r="Y6" s="22">
        <f t="shared" ref="Y6:AG6" si="4">IF(Y7="",NA(),Y7)</f>
        <v>65.78</v>
      </c>
      <c r="Z6" s="22">
        <f t="shared" si="4"/>
        <v>80.72</v>
      </c>
      <c r="AA6" s="22">
        <f t="shared" si="4"/>
        <v>80.17</v>
      </c>
      <c r="AB6" s="22">
        <f t="shared" si="4"/>
        <v>74.680000000000007</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780.18</v>
      </c>
      <c r="BF6" s="22">
        <f t="shared" ref="BF6:BN6" si="7">IF(BF7="",NA(),BF7)</f>
        <v>663.15</v>
      </c>
      <c r="BG6" s="22">
        <f t="shared" si="7"/>
        <v>550.92999999999995</v>
      </c>
      <c r="BH6" s="22">
        <f t="shared" si="7"/>
        <v>454.03</v>
      </c>
      <c r="BI6" s="22">
        <f t="shared" si="7"/>
        <v>348.82</v>
      </c>
      <c r="BJ6" s="22">
        <f t="shared" si="7"/>
        <v>1274.21</v>
      </c>
      <c r="BK6" s="22">
        <f t="shared" si="7"/>
        <v>1183.92</v>
      </c>
      <c r="BL6" s="22">
        <f t="shared" si="7"/>
        <v>1128.72</v>
      </c>
      <c r="BM6" s="22">
        <f t="shared" si="7"/>
        <v>1125.25</v>
      </c>
      <c r="BN6" s="22">
        <f t="shared" si="7"/>
        <v>1157.05</v>
      </c>
      <c r="BO6" s="21" t="str">
        <f>IF(BO7="","",IF(BO7="-","【-】","【"&amp;SUBSTITUTE(TEXT(BO7,"#,##0.00"),"-","△")&amp;"】"))</f>
        <v>【982.48】</v>
      </c>
      <c r="BP6" s="22">
        <f>IF(BP7="",NA(),BP7)</f>
        <v>33.200000000000003</v>
      </c>
      <c r="BQ6" s="22">
        <f t="shared" ref="BQ6:BY6" si="8">IF(BQ7="",NA(),BQ7)</f>
        <v>34.909999999999997</v>
      </c>
      <c r="BR6" s="22">
        <f t="shared" si="8"/>
        <v>19.38</v>
      </c>
      <c r="BS6" s="22">
        <f t="shared" si="8"/>
        <v>19.03</v>
      </c>
      <c r="BT6" s="22">
        <f t="shared" si="8"/>
        <v>23.3</v>
      </c>
      <c r="BU6" s="22">
        <f t="shared" si="8"/>
        <v>41.25</v>
      </c>
      <c r="BV6" s="22">
        <f t="shared" si="8"/>
        <v>42.5</v>
      </c>
      <c r="BW6" s="22">
        <f t="shared" si="8"/>
        <v>41.84</v>
      </c>
      <c r="BX6" s="22">
        <f t="shared" si="8"/>
        <v>41.44</v>
      </c>
      <c r="BY6" s="22">
        <f t="shared" si="8"/>
        <v>37.65</v>
      </c>
      <c r="BZ6" s="21" t="str">
        <f>IF(BZ7="","",IF(BZ7="-","【-】","【"&amp;SUBSTITUTE(TEXT(BZ7,"#,##0.00"),"-","△")&amp;"】"))</f>
        <v>【50.61】</v>
      </c>
      <c r="CA6" s="22">
        <f>IF(CA7="",NA(),CA7)</f>
        <v>525.63</v>
      </c>
      <c r="CB6" s="22">
        <f t="shared" ref="CB6:CJ6" si="9">IF(CB7="",NA(),CB7)</f>
        <v>511.96</v>
      </c>
      <c r="CC6" s="22">
        <f t="shared" si="9"/>
        <v>926.53</v>
      </c>
      <c r="CD6" s="22">
        <f t="shared" si="9"/>
        <v>932.84</v>
      </c>
      <c r="CE6" s="22">
        <f t="shared" si="9"/>
        <v>764.9</v>
      </c>
      <c r="CF6" s="22">
        <f t="shared" si="9"/>
        <v>383.25</v>
      </c>
      <c r="CG6" s="22">
        <f t="shared" si="9"/>
        <v>377.72</v>
      </c>
      <c r="CH6" s="22">
        <f t="shared" si="9"/>
        <v>390.47</v>
      </c>
      <c r="CI6" s="22">
        <f t="shared" si="9"/>
        <v>403.61</v>
      </c>
      <c r="CJ6" s="22">
        <f t="shared" si="9"/>
        <v>442.82</v>
      </c>
      <c r="CK6" s="21" t="str">
        <f>IF(CK7="","",IF(CK7="-","【-】","【"&amp;SUBSTITUTE(TEXT(CK7,"#,##0.00"),"-","△")&amp;"】"))</f>
        <v>【320.83】</v>
      </c>
      <c r="CL6" s="22">
        <f>IF(CL7="",NA(),CL7)</f>
        <v>41.96</v>
      </c>
      <c r="CM6" s="22">
        <f t="shared" ref="CM6:CU6" si="10">IF(CM7="",NA(),CM7)</f>
        <v>41.87</v>
      </c>
      <c r="CN6" s="22">
        <f t="shared" si="10"/>
        <v>42.61</v>
      </c>
      <c r="CO6" s="22">
        <f t="shared" si="10"/>
        <v>42.53</v>
      </c>
      <c r="CP6" s="22">
        <f t="shared" si="10"/>
        <v>42.04</v>
      </c>
      <c r="CQ6" s="22">
        <f t="shared" si="10"/>
        <v>48.26</v>
      </c>
      <c r="CR6" s="22">
        <f t="shared" si="10"/>
        <v>48.01</v>
      </c>
      <c r="CS6" s="22">
        <f t="shared" si="10"/>
        <v>49.08</v>
      </c>
      <c r="CT6" s="22">
        <f t="shared" si="10"/>
        <v>51.46</v>
      </c>
      <c r="CU6" s="22">
        <f t="shared" si="10"/>
        <v>51.84</v>
      </c>
      <c r="CV6" s="21" t="str">
        <f>IF(CV7="","",IF(CV7="-","【-】","【"&amp;SUBSTITUTE(TEXT(CV7,"#,##0.00"),"-","△")&amp;"】"))</f>
        <v>【56.15】</v>
      </c>
      <c r="CW6" s="22">
        <f>IF(CW7="",NA(),CW7)</f>
        <v>100</v>
      </c>
      <c r="CX6" s="22">
        <f t="shared" ref="CX6:DF6" si="11">IF(CX7="",NA(),CX7)</f>
        <v>100</v>
      </c>
      <c r="CY6" s="22">
        <f t="shared" si="11"/>
        <v>100</v>
      </c>
      <c r="CZ6" s="22">
        <f t="shared" si="11"/>
        <v>100</v>
      </c>
      <c r="DA6" s="22">
        <f t="shared" si="11"/>
        <v>100</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433675</v>
      </c>
      <c r="D7" s="24">
        <v>47</v>
      </c>
      <c r="E7" s="24">
        <v>1</v>
      </c>
      <c r="F7" s="24">
        <v>0</v>
      </c>
      <c r="G7" s="24">
        <v>0</v>
      </c>
      <c r="H7" s="24" t="s">
        <v>95</v>
      </c>
      <c r="I7" s="24" t="s">
        <v>96</v>
      </c>
      <c r="J7" s="24" t="s">
        <v>97</v>
      </c>
      <c r="K7" s="24" t="s">
        <v>98</v>
      </c>
      <c r="L7" s="24" t="s">
        <v>99</v>
      </c>
      <c r="M7" s="24" t="s">
        <v>100</v>
      </c>
      <c r="N7" s="25" t="s">
        <v>101</v>
      </c>
      <c r="O7" s="25" t="s">
        <v>102</v>
      </c>
      <c r="P7" s="25">
        <v>0.9</v>
      </c>
      <c r="Q7" s="25">
        <v>3000</v>
      </c>
      <c r="R7" s="25">
        <v>9001</v>
      </c>
      <c r="S7" s="25">
        <v>68.92</v>
      </c>
      <c r="T7" s="25">
        <v>130.6</v>
      </c>
      <c r="U7" s="25">
        <v>80</v>
      </c>
      <c r="V7" s="25">
        <v>0.03</v>
      </c>
      <c r="W7" s="25">
        <v>2666.67</v>
      </c>
      <c r="X7" s="25">
        <v>67.75</v>
      </c>
      <c r="Y7" s="25">
        <v>65.78</v>
      </c>
      <c r="Z7" s="25">
        <v>80.72</v>
      </c>
      <c r="AA7" s="25">
        <v>80.17</v>
      </c>
      <c r="AB7" s="25">
        <v>74.680000000000007</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780.18</v>
      </c>
      <c r="BF7" s="25">
        <v>663.15</v>
      </c>
      <c r="BG7" s="25">
        <v>550.92999999999995</v>
      </c>
      <c r="BH7" s="25">
        <v>454.03</v>
      </c>
      <c r="BI7" s="25">
        <v>348.82</v>
      </c>
      <c r="BJ7" s="25">
        <v>1274.21</v>
      </c>
      <c r="BK7" s="25">
        <v>1183.92</v>
      </c>
      <c r="BL7" s="25">
        <v>1128.72</v>
      </c>
      <c r="BM7" s="25">
        <v>1125.25</v>
      </c>
      <c r="BN7" s="25">
        <v>1157.05</v>
      </c>
      <c r="BO7" s="25">
        <v>982.48</v>
      </c>
      <c r="BP7" s="25">
        <v>33.200000000000003</v>
      </c>
      <c r="BQ7" s="25">
        <v>34.909999999999997</v>
      </c>
      <c r="BR7" s="25">
        <v>19.38</v>
      </c>
      <c r="BS7" s="25">
        <v>19.03</v>
      </c>
      <c r="BT7" s="25">
        <v>23.3</v>
      </c>
      <c r="BU7" s="25">
        <v>41.25</v>
      </c>
      <c r="BV7" s="25">
        <v>42.5</v>
      </c>
      <c r="BW7" s="25">
        <v>41.84</v>
      </c>
      <c r="BX7" s="25">
        <v>41.44</v>
      </c>
      <c r="BY7" s="25">
        <v>37.65</v>
      </c>
      <c r="BZ7" s="25">
        <v>50.61</v>
      </c>
      <c r="CA7" s="25">
        <v>525.63</v>
      </c>
      <c r="CB7" s="25">
        <v>511.96</v>
      </c>
      <c r="CC7" s="25">
        <v>926.53</v>
      </c>
      <c r="CD7" s="25">
        <v>932.84</v>
      </c>
      <c r="CE7" s="25">
        <v>764.9</v>
      </c>
      <c r="CF7" s="25">
        <v>383.25</v>
      </c>
      <c r="CG7" s="25">
        <v>377.72</v>
      </c>
      <c r="CH7" s="25">
        <v>390.47</v>
      </c>
      <c r="CI7" s="25">
        <v>403.61</v>
      </c>
      <c r="CJ7" s="25">
        <v>442.82</v>
      </c>
      <c r="CK7" s="25">
        <v>320.83</v>
      </c>
      <c r="CL7" s="25">
        <v>41.96</v>
      </c>
      <c r="CM7" s="25">
        <v>41.87</v>
      </c>
      <c r="CN7" s="25">
        <v>42.61</v>
      </c>
      <c r="CO7" s="25">
        <v>42.53</v>
      </c>
      <c r="CP7" s="25">
        <v>42.04</v>
      </c>
      <c r="CQ7" s="25">
        <v>48.26</v>
      </c>
      <c r="CR7" s="25">
        <v>48.01</v>
      </c>
      <c r="CS7" s="25">
        <v>49.08</v>
      </c>
      <c r="CT7" s="25">
        <v>51.46</v>
      </c>
      <c r="CU7" s="25">
        <v>51.84</v>
      </c>
      <c r="CV7" s="25">
        <v>56.15</v>
      </c>
      <c r="CW7" s="25">
        <v>100</v>
      </c>
      <c r="CX7" s="25">
        <v>100</v>
      </c>
      <c r="CY7" s="25">
        <v>100</v>
      </c>
      <c r="CZ7" s="25">
        <v>100</v>
      </c>
      <c r="DA7" s="25">
        <v>100</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108</v>
      </c>
    </row>
    <row r="12" spans="1:144" x14ac:dyDescent="0.15">
      <c r="B12">
        <v>1</v>
      </c>
      <c r="C12">
        <v>1</v>
      </c>
      <c r="D12">
        <v>2</v>
      </c>
      <c r="E12">
        <v>3</v>
      </c>
      <c r="F12">
        <v>4</v>
      </c>
      <c r="G12" t="s">
        <v>109</v>
      </c>
    </row>
    <row r="13" spans="1:144" x14ac:dyDescent="0.15">
      <c r="B13" t="s">
        <v>110</v>
      </c>
      <c r="C13" t="s">
        <v>111</v>
      </c>
      <c r="D13" t="s">
        <v>112</v>
      </c>
      <c r="E13" t="s">
        <v>111</v>
      </c>
      <c r="F13" t="s">
        <v>111</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友吾</cp:lastModifiedBy>
  <cp:lastPrinted>2024-01-18T23:47:18Z</cp:lastPrinted>
  <dcterms:created xsi:type="dcterms:W3CDTF">2023-12-05T01:07:27Z</dcterms:created>
  <dcterms:modified xsi:type="dcterms:W3CDTF">2024-01-18T23:47:20Z</dcterms:modified>
  <cp:category/>
</cp:coreProperties>
</file>