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2.103.35\data\建設部\下水道課\管理係\20.経営比較分析表\R05（R4年度決算）\2024018【1／24（水）期限】公営企業に係る経営比較分析表（令和４年度決算）の分析等について（依頼）\提出＠20240129（修正）\"/>
    </mc:Choice>
  </mc:AlternateContent>
  <workbookProtection workbookAlgorithmName="SHA-512" workbookHashValue="g9kSDdaaHCKjMJoDV32EF2tI4IZ7W/104FcFhLh5eQR6eTKL9XUE74NAYuTlZ7VzVSMj7TSa9sncwbVj8WuEMg==" workbookSaltValue="NuGJKlZkZ9p7J9PEiOwuNg=="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P10" i="4" s="1"/>
  <c r="O6" i="5"/>
  <c r="I10" i="4" s="1"/>
  <c r="N6" i="5"/>
  <c r="M6" i="5"/>
  <c r="AD8" i="4" s="1"/>
  <c r="L6" i="5"/>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F85" i="4"/>
  <c r="E85" i="4"/>
  <c r="AL10" i="4"/>
  <c r="AD10" i="4"/>
  <c r="B10" i="4"/>
  <c r="AT8" i="4"/>
  <c r="AL8" i="4"/>
  <c r="W8" i="4"/>
  <c r="P8" i="4"/>
  <c r="I8" i="4"/>
  <c r="B8" i="4"/>
</calcChain>
</file>

<file path=xl/sharedStrings.xml><?xml version="1.0" encoding="utf-8"?>
<sst xmlns="http://schemas.openxmlformats.org/spreadsheetml/2006/main" count="289" uniqueCount="117">
  <si>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</si>
  <si>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</si>
  <si>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</si>
  <si>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</si>
  <si>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</si>
  <si>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</si>
  <si>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</si>
  <si>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</si>
  <si>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</si>
  <si>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</si>
  <si>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</si>
  <si>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</si>
  <si>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</si>
  <si>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</si>
  <si>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</si>
  <si>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</si>
  <si>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</si>
  <si>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</si>
  <si>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</si>
  <si>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</si>
  <si>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</si>
  <si>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</si>
  <si>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</si>
  <si>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</si>
  <si>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</si>
  <si>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</si>
  <si>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</si>
  <si>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</si>
  <si>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</si>
  <si>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</si>
  <si>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</si>
  <si>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</si>
  <si>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</si>
  <si>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</si>
  <si>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</si>
  <si>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</si>
  <si>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</si>
  <si>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</si>
  <si>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</si>
  <si>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</si>
  <si>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</si>
  <si>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</si>
  <si>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</si>
  <si>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</si>
  <si>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</si>
  <si>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</si>
  <si>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</si>
  <si>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</si>
  <si>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</si>
  <si>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</si>
  <si>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</si>
  <si>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</si>
  <si>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</si>
  <si>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</si>
  <si>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</si>
  <si>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</si>
  <si>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</si>
  <si>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</si>
  <si>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</si>
  <si>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</si>
  <si>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</si>
  <si>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</si>
  <si>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</si>
  <si>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</si>
  <si>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</si>
  <si>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</si>
  <si>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</si>
  <si>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</si>
  <si>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</si>
  <si>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</si>
  <si>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</si>
  <si>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</si>
  <si>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</si>
  <si>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</si>
  <si>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</si>
  <si>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</si>
  <si>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</si>
  <si>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</si>
  <si>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</si>
  <si>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</si>
  <si>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</si>
  <si>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</si>
  <si>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</si>
  <si>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</si>
  <si>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</si>
  <si>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</si>
  <si>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</si>
  <si>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</si>
  <si>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</si>
  <si>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</si>
  <si>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</si>
  <si>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</si>
  <si>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</si>
  <si>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</si>
  <si>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</si>
  <si>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</si>
  <si>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</si>
  <si>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</si>
  <si>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</si>
  <si>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</si>
  <si>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</si>
  <si>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</si>
  <si>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</si>
  <si>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</si>
  <si>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</si>
  <si>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</si>
  <si>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</si>
  <si>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</si>
  <si>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</si>
  <si>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</si>
  <si>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</si>
  <si>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</si>
  <si>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</si>
  <si>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</si>
  <si>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事業は受益戸数が少ない地域で行われるため、今後の更なる人口減少により使用料収入の増加は見込めず、繰入金への依存が今より高まるものと考えられる。適正な使用料の設定、経営の改善が必要である。
　今後も引き続き、下水道事業経営戦略に基づき健全経営に努める。</t>
    <rPh sb="1" eb="2">
      <t>ホン</t>
    </rPh>
    <rPh sb="2" eb="4">
      <t>ジギョウ</t>
    </rPh>
    <rPh sb="5" eb="7">
      <t>ジュエキ</t>
    </rPh>
    <rPh sb="7" eb="9">
      <t>コスウ</t>
    </rPh>
    <rPh sb="10" eb="11">
      <t>スク</t>
    </rPh>
    <rPh sb="13" eb="15">
      <t>チイキ</t>
    </rPh>
    <rPh sb="16" eb="17">
      <t>オコナ</t>
    </rPh>
    <rPh sb="26" eb="27">
      <t>サラ</t>
    </rPh>
    <phoneticPr fontId="4"/>
  </si>
  <si>
    <t>①経常収支は100％越えを維持している。これは経常費用の不足分を一般会計からの繰入金で賄っているためである。昨年度より大幅に減少しているのは加入者減によるもので、加入者の増減がない限りは本年度と同水準で今後も推移していくと考えられる。
②累積欠損金比率は0と良好であるが、これは一般会計からの繰り入れを行っているためである。
③流動比率は100％を上回ることから支払能力は高く、短期的な支払い能力を確保できている。
④企業債残高対事業規模比率は、全額を一般会計からの繰入金で賄う状況であるため、改善を図る必要がある。
⑤⑥経費回収率は現在、総収益においては一般会計からの繰入金に大きく依存しており、汚水処理費の約46％程度しか使用料で賄うことができていない。また、汚水処理原価は年々増加傾向にあり、類似団体と比較しても高いことから、維持管理費の削減といった経営改善が必要と言える。</t>
    <rPh sb="54" eb="57">
      <t>サクネンド</t>
    </rPh>
    <rPh sb="59" eb="61">
      <t>オオハバ</t>
    </rPh>
    <rPh sb="62" eb="64">
      <t>ゲンショウ</t>
    </rPh>
    <rPh sb="70" eb="73">
      <t>カニュウシャ</t>
    </rPh>
    <rPh sb="73" eb="74">
      <t>ゲン</t>
    </rPh>
    <rPh sb="81" eb="84">
      <t>カニュウシャ</t>
    </rPh>
    <rPh sb="85" eb="87">
      <t>ゾウゲン</t>
    </rPh>
    <rPh sb="90" eb="91">
      <t>カギ</t>
    </rPh>
    <rPh sb="93" eb="96">
      <t>ホンネンド</t>
    </rPh>
    <rPh sb="97" eb="98">
      <t>ドウ</t>
    </rPh>
    <rPh sb="98" eb="100">
      <t>スイジュン</t>
    </rPh>
    <rPh sb="101" eb="103">
      <t>コンゴ</t>
    </rPh>
    <rPh sb="166" eb="168">
      <t>リュウドウ</t>
    </rPh>
    <rPh sb="168" eb="170">
      <t>ヒリツ</t>
    </rPh>
    <rPh sb="176" eb="178">
      <t>ウワマワ</t>
    </rPh>
    <rPh sb="183" eb="185">
      <t>シハラ</t>
    </rPh>
    <rPh sb="185" eb="187">
      <t>ノウリョク</t>
    </rPh>
    <rPh sb="188" eb="189">
      <t>タカ</t>
    </rPh>
    <rPh sb="191" eb="194">
      <t>タンキテキ</t>
    </rPh>
    <rPh sb="195" eb="197">
      <t>シハラ</t>
    </rPh>
    <rPh sb="198" eb="200">
      <t>ノウリョク</t>
    </rPh>
    <rPh sb="201" eb="203">
      <t>カクホ</t>
    </rPh>
    <rPh sb="212" eb="214">
      <t>キギョウ</t>
    </rPh>
    <rPh sb="214" eb="215">
      <t>サイ</t>
    </rPh>
    <rPh sb="215" eb="217">
      <t>ザンダカ</t>
    </rPh>
    <rPh sb="217" eb="218">
      <t>タイ</t>
    </rPh>
    <rPh sb="218" eb="220">
      <t>ジギョウ</t>
    </rPh>
    <rPh sb="220" eb="222">
      <t>キボ</t>
    </rPh>
    <rPh sb="222" eb="224">
      <t>ヒリツ</t>
    </rPh>
    <rPh sb="226" eb="228">
      <t>ゼンガク</t>
    </rPh>
    <rPh sb="229" eb="231">
      <t>イッパン</t>
    </rPh>
    <rPh sb="231" eb="233">
      <t>カイケイ</t>
    </rPh>
    <rPh sb="236" eb="238">
      <t>クリイレ</t>
    </rPh>
    <rPh sb="238" eb="239">
      <t>キン</t>
    </rPh>
    <rPh sb="240" eb="241">
      <t>マカナ</t>
    </rPh>
    <rPh sb="242" eb="244">
      <t>ジョウキョウ</t>
    </rPh>
    <rPh sb="250" eb="252">
      <t>カイゼン</t>
    </rPh>
    <rPh sb="253" eb="254">
      <t>ハカ</t>
    </rPh>
    <rPh sb="255" eb="257">
      <t>ヒツヨウ</t>
    </rPh>
    <rPh sb="265" eb="267">
      <t>ケイヒ</t>
    </rPh>
    <rPh sb="267" eb="269">
      <t>カイシュウ</t>
    </rPh>
    <rPh sb="269" eb="270">
      <t>リツ</t>
    </rPh>
    <rPh sb="271" eb="273">
      <t>ゲンザイ</t>
    </rPh>
    <rPh sb="274" eb="277">
      <t>ソウシュウエキ</t>
    </rPh>
    <rPh sb="282" eb="284">
      <t>イッパン</t>
    </rPh>
    <rPh sb="284" eb="286">
      <t>カイケイ</t>
    </rPh>
    <rPh sb="289" eb="291">
      <t>クリイレ</t>
    </rPh>
    <rPh sb="291" eb="292">
      <t>キン</t>
    </rPh>
    <rPh sb="293" eb="294">
      <t>オオ</t>
    </rPh>
    <rPh sb="296" eb="298">
      <t>イゾン</t>
    </rPh>
    <rPh sb="303" eb="305">
      <t>オスイ</t>
    </rPh>
    <rPh sb="305" eb="307">
      <t>ショリ</t>
    </rPh>
    <rPh sb="307" eb="308">
      <t>ヒ</t>
    </rPh>
    <rPh sb="309" eb="310">
      <t>ヤク</t>
    </rPh>
    <rPh sb="313" eb="315">
      <t>テイド</t>
    </rPh>
    <rPh sb="317" eb="320">
      <t>シヨウリョウ</t>
    </rPh>
    <rPh sb="321" eb="322">
      <t>マカナ</t>
    </rPh>
    <rPh sb="336" eb="338">
      <t>オスイ</t>
    </rPh>
    <rPh sb="338" eb="340">
      <t>ショリ</t>
    </rPh>
    <rPh sb="340" eb="342">
      <t>ゲンカ</t>
    </rPh>
    <rPh sb="343" eb="345">
      <t>ネンネン</t>
    </rPh>
    <rPh sb="345" eb="347">
      <t>ゾウカ</t>
    </rPh>
    <rPh sb="347" eb="349">
      <t>ケイコウ</t>
    </rPh>
    <rPh sb="353" eb="355">
      <t>ルイジ</t>
    </rPh>
    <rPh sb="355" eb="357">
      <t>ダンタイ</t>
    </rPh>
    <rPh sb="358" eb="360">
      <t>ヒカク</t>
    </rPh>
    <rPh sb="363" eb="364">
      <t>タカ</t>
    </rPh>
    <rPh sb="370" eb="372">
      <t>イジ</t>
    </rPh>
    <rPh sb="372" eb="375">
      <t>カンリヒ</t>
    </rPh>
    <rPh sb="376" eb="378">
      <t>サクゲン</t>
    </rPh>
    <rPh sb="382" eb="384">
      <t>ケイエイ</t>
    </rPh>
    <rPh sb="384" eb="386">
      <t>カイゼン</t>
    </rPh>
    <rPh sb="387" eb="389">
      <t>ヒツヨウ</t>
    </rPh>
    <rPh sb="390" eb="391">
      <t>イ</t>
    </rPh>
    <phoneticPr fontId="4"/>
  </si>
  <si>
    <t>　有形固定資産減価償却率について、本市はR2年度の法適用から間もないため類似団体よりも低くなっている。今後は計画的な更新等を行う必要がある。</t>
    <rPh sb="51" eb="53">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</si>
</sst>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EA-4740-8099-DBAAF27ED02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8EA-4740-8099-DBAAF27ED02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50</c:v>
                </c:pt>
                <c:pt idx="3">
                  <c:v>50</c:v>
                </c:pt>
                <c:pt idx="4">
                  <c:v>50</c:v>
                </c:pt>
              </c:numCache>
            </c:numRef>
          </c:val>
          <c:extLst>
            <c:ext xmlns:c16="http://schemas.microsoft.com/office/drawing/2014/chart" uri="{C3380CC4-5D6E-409C-BE32-E72D297353CC}">
              <c16:uniqueId val="{00000000-AEA1-4E2E-A155-6FFAE8F54B9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46.36</c:v>
                </c:pt>
                <c:pt idx="3">
                  <c:v>46.45</c:v>
                </c:pt>
                <c:pt idx="4">
                  <c:v>45.36</c:v>
                </c:pt>
              </c:numCache>
            </c:numRef>
          </c:val>
          <c:smooth val="0"/>
          <c:extLst>
            <c:ext xmlns:c16="http://schemas.microsoft.com/office/drawing/2014/chart" uri="{C3380CC4-5D6E-409C-BE32-E72D297353CC}">
              <c16:uniqueId val="{00000001-AEA1-4E2E-A155-6FFAE8F54B9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48CC-4CD1-B927-50CAA04E69D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83.08</c:v>
                </c:pt>
                <c:pt idx="3">
                  <c:v>82.61</c:v>
                </c:pt>
                <c:pt idx="4">
                  <c:v>82.21</c:v>
                </c:pt>
              </c:numCache>
            </c:numRef>
          </c:val>
          <c:smooth val="0"/>
          <c:extLst>
            <c:ext xmlns:c16="http://schemas.microsoft.com/office/drawing/2014/chart" uri="{C3380CC4-5D6E-409C-BE32-E72D297353CC}">
              <c16:uniqueId val="{00000001-48CC-4CD1-B927-50CAA04E69D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140.16999999999999</c:v>
                </c:pt>
                <c:pt idx="3">
                  <c:v>140.9</c:v>
                </c:pt>
                <c:pt idx="4">
                  <c:v>114.68</c:v>
                </c:pt>
              </c:numCache>
            </c:numRef>
          </c:val>
          <c:extLst>
            <c:ext xmlns:c16="http://schemas.microsoft.com/office/drawing/2014/chart" uri="{C3380CC4-5D6E-409C-BE32-E72D297353CC}">
              <c16:uniqueId val="{00000000-1F49-4544-8F77-9A853F3B27D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96.14</c:v>
                </c:pt>
                <c:pt idx="3">
                  <c:v>95.6</c:v>
                </c:pt>
                <c:pt idx="4">
                  <c:v>93.57</c:v>
                </c:pt>
              </c:numCache>
            </c:numRef>
          </c:val>
          <c:smooth val="0"/>
          <c:extLst>
            <c:ext xmlns:c16="http://schemas.microsoft.com/office/drawing/2014/chart" uri="{C3380CC4-5D6E-409C-BE32-E72D297353CC}">
              <c16:uniqueId val="{00000001-1F49-4544-8F77-9A853F3B27D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9.5500000000000007</c:v>
                </c:pt>
                <c:pt idx="3">
                  <c:v>19.100000000000001</c:v>
                </c:pt>
                <c:pt idx="4">
                  <c:v>28.68</c:v>
                </c:pt>
              </c:numCache>
            </c:numRef>
          </c:val>
          <c:extLst>
            <c:ext xmlns:c16="http://schemas.microsoft.com/office/drawing/2014/chart" uri="{C3380CC4-5D6E-409C-BE32-E72D297353CC}">
              <c16:uniqueId val="{00000000-F793-439D-9438-B70EBEE297F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33.75</c:v>
                </c:pt>
                <c:pt idx="3">
                  <c:v>36.21</c:v>
                </c:pt>
                <c:pt idx="4">
                  <c:v>39.69</c:v>
                </c:pt>
              </c:numCache>
            </c:numRef>
          </c:val>
          <c:smooth val="0"/>
          <c:extLst>
            <c:ext xmlns:c16="http://schemas.microsoft.com/office/drawing/2014/chart" uri="{C3380CC4-5D6E-409C-BE32-E72D297353CC}">
              <c16:uniqueId val="{00000001-F793-439D-9438-B70EBEE297F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17-4E5A-80D0-E922E1FDDD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E17-4E5A-80D0-E922E1FDDD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149.08000000000001</c:v>
                </c:pt>
                <c:pt idx="3" formatCode="#,##0.00;&quot;△&quot;#,##0.00">
                  <c:v>0</c:v>
                </c:pt>
                <c:pt idx="4" formatCode="#,##0.00;&quot;△&quot;#,##0.00">
                  <c:v>0</c:v>
                </c:pt>
              </c:numCache>
            </c:numRef>
          </c:val>
          <c:extLst>
            <c:ext xmlns:c16="http://schemas.microsoft.com/office/drawing/2014/chart" uri="{C3380CC4-5D6E-409C-BE32-E72D297353CC}">
              <c16:uniqueId val="{00000000-4FED-44C8-9C5E-BA7D0D3AD8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237</c:v>
                </c:pt>
                <c:pt idx="3">
                  <c:v>257.23</c:v>
                </c:pt>
                <c:pt idx="4">
                  <c:v>293.54000000000002</c:v>
                </c:pt>
              </c:numCache>
            </c:numRef>
          </c:val>
          <c:smooth val="0"/>
          <c:extLst>
            <c:ext xmlns:c16="http://schemas.microsoft.com/office/drawing/2014/chart" uri="{C3380CC4-5D6E-409C-BE32-E72D297353CC}">
              <c16:uniqueId val="{00000001-4FED-44C8-9C5E-BA7D0D3AD8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104.93</c:v>
                </c:pt>
                <c:pt idx="3">
                  <c:v>189.71</c:v>
                </c:pt>
                <c:pt idx="4">
                  <c:v>263.08</c:v>
                </c:pt>
              </c:numCache>
            </c:numRef>
          </c:val>
          <c:extLst>
            <c:ext xmlns:c16="http://schemas.microsoft.com/office/drawing/2014/chart" uri="{C3380CC4-5D6E-409C-BE32-E72D297353CC}">
              <c16:uniqueId val="{00000000-64DB-4CAB-B007-98A08D15506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135.35</c:v>
                </c:pt>
                <c:pt idx="3">
                  <c:v>150.91999999999999</c:v>
                </c:pt>
                <c:pt idx="4">
                  <c:v>151.72</c:v>
                </c:pt>
              </c:numCache>
            </c:numRef>
          </c:val>
          <c:smooth val="0"/>
          <c:extLst>
            <c:ext xmlns:c16="http://schemas.microsoft.com/office/drawing/2014/chart" uri="{C3380CC4-5D6E-409C-BE32-E72D297353CC}">
              <c16:uniqueId val="{00000001-64DB-4CAB-B007-98A08D15506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F98-4692-9F25-AADC96F158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782.91</c:v>
                </c:pt>
                <c:pt idx="3">
                  <c:v>783.21</c:v>
                </c:pt>
                <c:pt idx="4">
                  <c:v>902.04</c:v>
                </c:pt>
              </c:numCache>
            </c:numRef>
          </c:val>
          <c:smooth val="0"/>
          <c:extLst>
            <c:ext xmlns:c16="http://schemas.microsoft.com/office/drawing/2014/chart" uri="{C3380CC4-5D6E-409C-BE32-E72D297353CC}">
              <c16:uniqueId val="{00000001-5F98-4692-9F25-AADC96F158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56.79</c:v>
                </c:pt>
                <c:pt idx="3">
                  <c:v>52.88</c:v>
                </c:pt>
                <c:pt idx="4">
                  <c:v>46.67</c:v>
                </c:pt>
              </c:numCache>
            </c:numRef>
          </c:val>
          <c:extLst>
            <c:ext xmlns:c16="http://schemas.microsoft.com/office/drawing/2014/chart" uri="{C3380CC4-5D6E-409C-BE32-E72D297353CC}">
              <c16:uniqueId val="{00000000-2BDF-4F29-9ACC-93F7E306F81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49.38</c:v>
                </c:pt>
                <c:pt idx="3">
                  <c:v>48.53</c:v>
                </c:pt>
                <c:pt idx="4">
                  <c:v>46.11</c:v>
                </c:pt>
              </c:numCache>
            </c:numRef>
          </c:val>
          <c:smooth val="0"/>
          <c:extLst>
            <c:ext xmlns:c16="http://schemas.microsoft.com/office/drawing/2014/chart" uri="{C3380CC4-5D6E-409C-BE32-E72D297353CC}">
              <c16:uniqueId val="{00000001-2BDF-4F29-9ACC-93F7E306F81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341.67</c:v>
                </c:pt>
                <c:pt idx="3">
                  <c:v>367.37</c:v>
                </c:pt>
                <c:pt idx="4">
                  <c:v>458.94</c:v>
                </c:pt>
              </c:numCache>
            </c:numRef>
          </c:val>
          <c:extLst>
            <c:ext xmlns:c16="http://schemas.microsoft.com/office/drawing/2014/chart" uri="{C3380CC4-5D6E-409C-BE32-E72D297353CC}">
              <c16:uniqueId val="{00000000-1239-4309-A664-F009B2EC96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316.97000000000003</c:v>
                </c:pt>
                <c:pt idx="3">
                  <c:v>326.17</c:v>
                </c:pt>
                <c:pt idx="4">
                  <c:v>336.93</c:v>
                </c:pt>
              </c:numCache>
            </c:numRef>
          </c:val>
          <c:smooth val="0"/>
          <c:extLst>
            <c:ext xmlns:c16="http://schemas.microsoft.com/office/drawing/2014/chart" uri="{C3380CC4-5D6E-409C-BE32-E72D297353CC}">
              <c16:uniqueId val="{00000001-1239-4309-A664-F009B2EC96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【93.47】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【881.57】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【339.86】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2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菊池市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45">
        <f>データ!S6</f>
        <v>47103</v>
      </c>
      <c r="AM8" s="45"/>
      <c r="AN8" s="45"/>
      <c r="AO8" s="45"/>
      <c r="AP8" s="45"/>
      <c r="AQ8" s="45"/>
      <c r="AR8" s="45"/>
      <c r="AS8" s="45"/>
      <c r="AT8" s="46">
        <f>データ!T6</f>
        <v>276.85000000000002</v>
      </c>
      <c r="AU8" s="46"/>
      <c r="AV8" s="46"/>
      <c r="AW8" s="46"/>
      <c r="AX8" s="46"/>
      <c r="AY8" s="46"/>
      <c r="AZ8" s="46"/>
      <c r="BA8" s="46"/>
      <c r="BB8" s="46">
        <f>データ!U6</f>
        <v>170.14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26.51</v>
      </c>
      <c r="J10" s="46"/>
      <c r="K10" s="46"/>
      <c r="L10" s="46"/>
      <c r="M10" s="46"/>
      <c r="N10" s="46"/>
      <c r="O10" s="46"/>
      <c r="P10" s="46">
        <f>データ!P6</f>
        <v>0.01</v>
      </c>
      <c r="Q10" s="46"/>
      <c r="R10" s="46"/>
      <c r="S10" s="46"/>
      <c r="T10" s="46"/>
      <c r="U10" s="46"/>
      <c r="V10" s="46"/>
      <c r="W10" s="46">
        <f>データ!Q6</f>
        <v>100</v>
      </c>
      <c r="X10" s="46"/>
      <c r="Y10" s="46"/>
      <c r="Z10" s="46"/>
      <c r="AA10" s="46"/>
      <c r="AB10" s="46"/>
      <c r="AC10" s="46"/>
      <c r="AD10" s="45">
        <f>データ!R6</f>
        <v>3850</v>
      </c>
      <c r="AE10" s="45"/>
      <c r="AF10" s="45"/>
      <c r="AG10" s="45"/>
      <c r="AH10" s="45"/>
      <c r="AI10" s="45"/>
      <c r="AJ10" s="45"/>
      <c r="AK10" s="2"/>
      <c r="AL10" s="45">
        <f>データ!V6</f>
        <v>6</v>
      </c>
      <c r="AM10" s="45"/>
      <c r="AN10" s="45"/>
      <c r="AO10" s="45"/>
      <c r="AP10" s="45"/>
      <c r="AQ10" s="45"/>
      <c r="AR10" s="45"/>
      <c r="AS10" s="45"/>
      <c r="AT10" s="46">
        <f>データ!W6</f>
        <v>1.0900000000000001</v>
      </c>
      <c r="AU10" s="46"/>
      <c r="AV10" s="46"/>
      <c r="AW10" s="46"/>
      <c r="AX10" s="46"/>
      <c r="AY10" s="46"/>
      <c r="AZ10" s="46"/>
      <c r="BA10" s="46"/>
      <c r="BB10" s="46">
        <f>データ!X6</f>
        <v>5.5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【93.47】</v>
      </c>
      <c r="F85" s="12" t="str">
        <f>データ!AT6</f>
        <v>【264.35】</v>
      </c>
      <c r="G85" s="12" t="str">
        <f>データ!BE6</f>
        <v>【155.91】</v>
      </c>
      <c r="H85" s="12" t="str">
        <f>データ!BP6</f>
        <v>【881.57】</v>
      </c>
      <c r="I85" s="12" t="str">
        <f>データ!CA6</f>
        <v>【46.46】</v>
      </c>
      <c r="J85" s="12" t="str">
        <f>データ!CL6</f>
        <v>【339.86】</v>
      </c>
      <c r="K85" s="12" t="str">
        <f>データ!CW6</f>
        <v>【45.78】</v>
      </c>
      <c r="L85" s="12" t="str">
        <f>データ!DH6</f>
        <v>【81.82】</v>
      </c>
      <c r="M85" s="12" t="str">
        <f>データ!DS6</f>
        <v>【39.37】</v>
      </c>
      <c r="N85" s="12" t="str">
        <f>データ!ED6</f>
        <v>【-】</v>
      </c>
      <c r="O85" s="12" t="str">
        <f>データ!EO6</f>
        <v>【-】</v>
      </c>
    </row>
  </sheetData>
  <sheetProtection algorithmName="SHA-512" hashValue="j7QL84f072QvXG3nzJkAR8ecpEvEEwE1u/mt5R1CnSo+8p/Pi3FjxFb+abOv4A4ZSQSNThKM9bIrUHFyAvIGKw==" saltValue="0DonpwvLHdbZh6XhRFmqe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432105</v>
      </c>
      <c r="D6" s="19">
        <f t="shared" si="3"/>
        <v>46</v>
      </c>
      <c r="E6" s="19">
        <f t="shared" si="3"/>
        <v>18</v>
      </c>
      <c r="F6" s="19">
        <f t="shared" si="3"/>
        <v>1</v>
      </c>
      <c r="G6" s="19">
        <f t="shared" si="3"/>
        <v>0</v>
      </c>
      <c r="H6" s="19" t="str">
        <f t="shared" si="3"/>
        <v>熊本県　菊池市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26.51</v>
      </c>
      <c r="P6" s="20">
        <f t="shared" si="3"/>
        <v>0.01</v>
      </c>
      <c r="Q6" s="20">
        <f t="shared" si="3"/>
        <v>100</v>
      </c>
      <c r="R6" s="20">
        <f t="shared" si="3"/>
        <v>3850</v>
      </c>
      <c r="S6" s="20">
        <f t="shared" si="3"/>
        <v>47103</v>
      </c>
      <c r="T6" s="20">
        <f t="shared" si="3"/>
        <v>276.85000000000002</v>
      </c>
      <c r="U6" s="20">
        <f t="shared" si="3"/>
        <v>170.14</v>
      </c>
      <c r="V6" s="20">
        <f t="shared" si="3"/>
        <v>6</v>
      </c>
      <c r="W6" s="20">
        <f t="shared" si="3"/>
        <v>1.0900000000000001</v>
      </c>
      <c r="X6" s="20">
        <f t="shared" si="3"/>
        <v>5.5</v>
      </c>
      <c r="Y6" s="21" t="str">
        <f>IF(Y7="",NA(),Y7)</f>
        <v>-</v>
      </c>
      <c r="Z6" s="21" t="str">
        <f t="shared" ref="Z6:AH6" si="4">IF(Z7="",NA(),Z7)</f>
        <v>-</v>
      </c>
      <c r="AA6" s="21">
        <f t="shared" si="4"/>
        <v>140.16999999999999</v>
      </c>
      <c r="AB6" s="21">
        <f t="shared" si="4"/>
        <v>140.9</v>
      </c>
      <c r="AC6" s="21">
        <f t="shared" si="4"/>
        <v>114.68</v>
      </c>
      <c r="AD6" s="21" t="str">
        <f t="shared" si="4"/>
        <v>-</v>
      </c>
      <c r="AE6" s="21" t="str">
        <f t="shared" si="4"/>
        <v>-</v>
      </c>
      <c r="AF6" s="21">
        <f t="shared" si="4"/>
        <v>96.14</v>
      </c>
      <c r="AG6" s="21">
        <f t="shared" si="4"/>
        <v>95.6</v>
      </c>
      <c r="AH6" s="21">
        <f t="shared" si="4"/>
        <v>93.57</v>
      </c>
      <c r="AI6" s="20" t="str">
        <f>IF(AI7="","",IF(AI7="-","【-】","【"&amp;SUBSTITUTE(TEXT(AI7,"#,##0.00"),"-","△")&amp;"】"))</f>
        <v>【93.47】</v>
      </c>
      <c r="AJ6" s="21" t="str">
        <f>IF(AJ7="",NA(),AJ7)</f>
        <v>-</v>
      </c>
      <c r="AK6" s="21" t="str">
        <f t="shared" ref="AK6:AS6" si="5">IF(AK7="",NA(),AK7)</f>
        <v>-</v>
      </c>
      <c r="AL6" s="21">
        <f t="shared" si="5"/>
        <v>149.08000000000001</v>
      </c>
      <c r="AM6" s="20">
        <f t="shared" si="5"/>
        <v>0</v>
      </c>
      <c r="AN6" s="20">
        <f t="shared" si="5"/>
        <v>0</v>
      </c>
      <c r="AO6" s="21" t="str">
        <f t="shared" si="5"/>
        <v>-</v>
      </c>
      <c r="AP6" s="21" t="str">
        <f t="shared" si="5"/>
        <v>-</v>
      </c>
      <c r="AQ6" s="21">
        <f t="shared" si="5"/>
        <v>237</v>
      </c>
      <c r="AR6" s="21">
        <f t="shared" si="5"/>
        <v>257.23</v>
      </c>
      <c r="AS6" s="21">
        <f t="shared" si="5"/>
        <v>293.54000000000002</v>
      </c>
      <c r="AT6" s="20" t="str">
        <f>IF(AT7="","",IF(AT7="-","【-】","【"&amp;SUBSTITUTE(TEXT(AT7,"#,##0.00"),"-","△")&amp;"】"))</f>
        <v>【264.35】</v>
      </c>
      <c r="AU6" s="21" t="str">
        <f>IF(AU7="",NA(),AU7)</f>
        <v>-</v>
      </c>
      <c r="AV6" s="21" t="str">
        <f t="shared" ref="AV6:BD6" si="6">IF(AV7="",NA(),AV7)</f>
        <v>-</v>
      </c>
      <c r="AW6" s="21">
        <f t="shared" si="6"/>
        <v>104.93</v>
      </c>
      <c r="AX6" s="21">
        <f t="shared" si="6"/>
        <v>189.71</v>
      </c>
      <c r="AY6" s="21">
        <f t="shared" si="6"/>
        <v>263.08</v>
      </c>
      <c r="AZ6" s="21" t="str">
        <f t="shared" si="6"/>
        <v>-</v>
      </c>
      <c r="BA6" s="21" t="str">
        <f t="shared" si="6"/>
        <v>-</v>
      </c>
      <c r="BB6" s="21">
        <f t="shared" si="6"/>
        <v>135.35</v>
      </c>
      <c r="BC6" s="21">
        <f t="shared" si="6"/>
        <v>150.91999999999999</v>
      </c>
      <c r="BD6" s="21">
        <f t="shared" si="6"/>
        <v>151.72</v>
      </c>
      <c r="BE6" s="20" t="str">
        <f>IF(BE7="","",IF(BE7="-","【-】","【"&amp;SUBSTITUTE(TEXT(BE7,"#,##0.00"),"-","△")&amp;"】"))</f>
        <v>【155.91】</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782.91</v>
      </c>
      <c r="BN6" s="21">
        <f t="shared" si="7"/>
        <v>783.21</v>
      </c>
      <c r="BO6" s="21">
        <f t="shared" si="7"/>
        <v>902.04</v>
      </c>
      <c r="BP6" s="20" t="str">
        <f>IF(BP7="","",IF(BP7="-","【-】","【"&amp;SUBSTITUTE(TEXT(BP7,"#,##0.00"),"-","△")&amp;"】"))</f>
        <v>【881.57】</v>
      </c>
      <c r="BQ6" s="21" t="str">
        <f>IF(BQ7="",NA(),BQ7)</f>
        <v>-</v>
      </c>
      <c r="BR6" s="21" t="str">
        <f t="shared" ref="BR6:BZ6" si="8">IF(BR7="",NA(),BR7)</f>
        <v>-</v>
      </c>
      <c r="BS6" s="21">
        <f t="shared" si="8"/>
        <v>56.79</v>
      </c>
      <c r="BT6" s="21">
        <f t="shared" si="8"/>
        <v>52.88</v>
      </c>
      <c r="BU6" s="21">
        <f t="shared" si="8"/>
        <v>46.67</v>
      </c>
      <c r="BV6" s="21" t="str">
        <f t="shared" si="8"/>
        <v>-</v>
      </c>
      <c r="BW6" s="21" t="str">
        <f t="shared" si="8"/>
        <v>-</v>
      </c>
      <c r="BX6" s="21">
        <f t="shared" si="8"/>
        <v>49.38</v>
      </c>
      <c r="BY6" s="21">
        <f t="shared" si="8"/>
        <v>48.53</v>
      </c>
      <c r="BZ6" s="21">
        <f t="shared" si="8"/>
        <v>46.11</v>
      </c>
      <c r="CA6" s="20" t="str">
        <f>IF(CA7="","",IF(CA7="-","【-】","【"&amp;SUBSTITUTE(TEXT(CA7,"#,##0.00"),"-","△")&amp;"】"))</f>
        <v>【46.46】</v>
      </c>
      <c r="CB6" s="21" t="str">
        <f>IF(CB7="",NA(),CB7)</f>
        <v>-</v>
      </c>
      <c r="CC6" s="21" t="str">
        <f t="shared" ref="CC6:CK6" si="9">IF(CC7="",NA(),CC7)</f>
        <v>-</v>
      </c>
      <c r="CD6" s="21">
        <f t="shared" si="9"/>
        <v>341.67</v>
      </c>
      <c r="CE6" s="21">
        <f t="shared" si="9"/>
        <v>367.37</v>
      </c>
      <c r="CF6" s="21">
        <f t="shared" si="9"/>
        <v>458.94</v>
      </c>
      <c r="CG6" s="21" t="str">
        <f t="shared" si="9"/>
        <v>-</v>
      </c>
      <c r="CH6" s="21" t="str">
        <f t="shared" si="9"/>
        <v>-</v>
      </c>
      <c r="CI6" s="21">
        <f t="shared" si="9"/>
        <v>316.97000000000003</v>
      </c>
      <c r="CJ6" s="21">
        <f t="shared" si="9"/>
        <v>326.17</v>
      </c>
      <c r="CK6" s="21">
        <f t="shared" si="9"/>
        <v>336.93</v>
      </c>
      <c r="CL6" s="20" t="str">
        <f>IF(CL7="","",IF(CL7="-","【-】","【"&amp;SUBSTITUTE(TEXT(CL7,"#,##0.00"),"-","△")&amp;"】"))</f>
        <v>【339.86】</v>
      </c>
      <c r="CM6" s="21" t="str">
        <f>IF(CM7="",NA(),CM7)</f>
        <v>-</v>
      </c>
      <c r="CN6" s="21" t="str">
        <f t="shared" ref="CN6:CV6" si="10">IF(CN7="",NA(),CN7)</f>
        <v>-</v>
      </c>
      <c r="CO6" s="21">
        <f t="shared" si="10"/>
        <v>50</v>
      </c>
      <c r="CP6" s="21">
        <f t="shared" si="10"/>
        <v>50</v>
      </c>
      <c r="CQ6" s="21">
        <f t="shared" si="10"/>
        <v>50</v>
      </c>
      <c r="CR6" s="21" t="str">
        <f t="shared" si="10"/>
        <v>-</v>
      </c>
      <c r="CS6" s="21" t="str">
        <f t="shared" si="10"/>
        <v>-</v>
      </c>
      <c r="CT6" s="21">
        <f t="shared" si="10"/>
        <v>46.36</v>
      </c>
      <c r="CU6" s="21">
        <f t="shared" si="10"/>
        <v>46.45</v>
      </c>
      <c r="CV6" s="21">
        <f t="shared" si="10"/>
        <v>45.36</v>
      </c>
      <c r="CW6" s="20" t="str">
        <f>IF(CW7="","",IF(CW7="-","【-】","【"&amp;SUBSTITUTE(TEXT(CW7,"#,##0.00"),"-","△")&amp;"】"))</f>
        <v>【45.78】</v>
      </c>
      <c r="CX6" s="21" t="str">
        <f>IF(CX7="",NA(),CX7)</f>
        <v>-</v>
      </c>
      <c r="CY6" s="21" t="str">
        <f t="shared" ref="CY6:DG6" si="11">IF(CY7="",NA(),CY7)</f>
        <v>-</v>
      </c>
      <c r="CZ6" s="21">
        <f t="shared" si="11"/>
        <v>100</v>
      </c>
      <c r="DA6" s="21">
        <f t="shared" si="11"/>
        <v>100</v>
      </c>
      <c r="DB6" s="21">
        <f t="shared" si="11"/>
        <v>100</v>
      </c>
      <c r="DC6" s="21" t="str">
        <f t="shared" si="11"/>
        <v>-</v>
      </c>
      <c r="DD6" s="21" t="str">
        <f t="shared" si="11"/>
        <v>-</v>
      </c>
      <c r="DE6" s="21">
        <f t="shared" si="11"/>
        <v>83.08</v>
      </c>
      <c r="DF6" s="21">
        <f t="shared" si="11"/>
        <v>82.61</v>
      </c>
      <c r="DG6" s="21">
        <f t="shared" si="11"/>
        <v>82.21</v>
      </c>
      <c r="DH6" s="20" t="str">
        <f>IF(DH7="","",IF(DH7="-","【-】","【"&amp;SUBSTITUTE(TEXT(DH7,"#,##0.00"),"-","△")&amp;"】"))</f>
        <v>【81.82】</v>
      </c>
      <c r="DI6" s="21" t="str">
        <f>IF(DI7="",NA(),DI7)</f>
        <v>-</v>
      </c>
      <c r="DJ6" s="21" t="str">
        <f t="shared" ref="DJ6:DR6" si="12">IF(DJ7="",NA(),DJ7)</f>
        <v>-</v>
      </c>
      <c r="DK6" s="21">
        <f t="shared" si="12"/>
        <v>9.5500000000000007</v>
      </c>
      <c r="DL6" s="21">
        <f t="shared" si="12"/>
        <v>19.100000000000001</v>
      </c>
      <c r="DM6" s="21">
        <f t="shared" si="12"/>
        <v>28.68</v>
      </c>
      <c r="DN6" s="21" t="str">
        <f t="shared" si="12"/>
        <v>-</v>
      </c>
      <c r="DO6" s="21" t="str">
        <f t="shared" si="12"/>
        <v>-</v>
      </c>
      <c r="DP6" s="21">
        <f t="shared" si="12"/>
        <v>33.75</v>
      </c>
      <c r="DQ6" s="21">
        <f t="shared" si="12"/>
        <v>36.21</v>
      </c>
      <c r="DR6" s="21">
        <f t="shared" si="12"/>
        <v>39.69</v>
      </c>
      <c r="DS6" s="20" t="str">
        <f>IF(DS7="","",IF(DS7="-","【-】","【"&amp;SUBSTITUTE(TEXT(DS7,"#,##0.00"),"-","△")&amp;"】"))</f>
        <v>【39.37】</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432105</v>
      </c>
      <c r="D7" s="23">
        <v>46</v>
      </c>
      <c r="E7" s="23">
        <v>18</v>
      </c>
      <c r="F7" s="23">
        <v>1</v>
      </c>
      <c r="G7" s="23">
        <v>0</v>
      </c>
      <c r="H7" s="23" t="s">
        <v>96</v>
      </c>
      <c r="I7" s="23" t="s">
        <v>97</v>
      </c>
      <c r="J7" s="23" t="s">
        <v>98</v>
      </c>
      <c r="K7" s="23" t="s">
        <v>99</v>
      </c>
      <c r="L7" s="23" t="s">
        <v>100</v>
      </c>
      <c r="M7" s="23" t="s">
        <v>101</v>
      </c>
      <c r="N7" s="24" t="s">
        <v>102</v>
      </c>
      <c r="O7" s="24">
        <v>26.51</v>
      </c>
      <c r="P7" s="24">
        <v>0.01</v>
      </c>
      <c r="Q7" s="24">
        <v>100</v>
      </c>
      <c r="R7" s="24">
        <v>3850</v>
      </c>
      <c r="S7" s="24">
        <v>47103</v>
      </c>
      <c r="T7" s="24">
        <v>276.85000000000002</v>
      </c>
      <c r="U7" s="24">
        <v>170.14</v>
      </c>
      <c r="V7" s="24">
        <v>6</v>
      </c>
      <c r="W7" s="24">
        <v>1.0900000000000001</v>
      </c>
      <c r="X7" s="24">
        <v>5.5</v>
      </c>
      <c r="Y7" s="24" t="s">
        <v>102</v>
      </c>
      <c r="Z7" s="24" t="s">
        <v>102</v>
      </c>
      <c r="AA7" s="24">
        <v>140.16999999999999</v>
      </c>
      <c r="AB7" s="24">
        <v>140.9</v>
      </c>
      <c r="AC7" s="24">
        <v>114.68</v>
      </c>
      <c r="AD7" s="24" t="s">
        <v>102</v>
      </c>
      <c r="AE7" s="24" t="s">
        <v>102</v>
      </c>
      <c r="AF7" s="24">
        <v>96.14</v>
      </c>
      <c r="AG7" s="24">
        <v>95.6</v>
      </c>
      <c r="AH7" s="24">
        <v>93.57</v>
      </c>
      <c r="AI7" s="24">
        <v>93.47</v>
      </c>
      <c r="AJ7" s="24" t="s">
        <v>102</v>
      </c>
      <c r="AK7" s="24" t="s">
        <v>102</v>
      </c>
      <c r="AL7" s="24">
        <v>149.08000000000001</v>
      </c>
      <c r="AM7" s="24">
        <v>0</v>
      </c>
      <c r="AN7" s="24">
        <v>0</v>
      </c>
      <c r="AO7" s="24" t="s">
        <v>102</v>
      </c>
      <c r="AP7" s="24" t="s">
        <v>102</v>
      </c>
      <c r="AQ7" s="24">
        <v>237</v>
      </c>
      <c r="AR7" s="24">
        <v>257.23</v>
      </c>
      <c r="AS7" s="24">
        <v>293.54000000000002</v>
      </c>
      <c r="AT7" s="24">
        <v>264.35000000000002</v>
      </c>
      <c r="AU7" s="24" t="s">
        <v>102</v>
      </c>
      <c r="AV7" s="24" t="s">
        <v>102</v>
      </c>
      <c r="AW7" s="24">
        <v>104.93</v>
      </c>
      <c r="AX7" s="24">
        <v>189.71</v>
      </c>
      <c r="AY7" s="24">
        <v>263.08</v>
      </c>
      <c r="AZ7" s="24" t="s">
        <v>102</v>
      </c>
      <c r="BA7" s="24" t="s">
        <v>102</v>
      </c>
      <c r="BB7" s="24">
        <v>135.35</v>
      </c>
      <c r="BC7" s="24">
        <v>150.91999999999999</v>
      </c>
      <c r="BD7" s="24">
        <v>151.72</v>
      </c>
      <c r="BE7" s="24">
        <v>155.91</v>
      </c>
      <c r="BF7" s="24" t="s">
        <v>102</v>
      </c>
      <c r="BG7" s="24" t="s">
        <v>102</v>
      </c>
      <c r="BH7" s="24">
        <v>0</v>
      </c>
      <c r="BI7" s="24">
        <v>0</v>
      </c>
      <c r="BJ7" s="24">
        <v>0</v>
      </c>
      <c r="BK7" s="24" t="s">
        <v>102</v>
      </c>
      <c r="BL7" s="24" t="s">
        <v>102</v>
      </c>
      <c r="BM7" s="24">
        <v>782.91</v>
      </c>
      <c r="BN7" s="24">
        <v>783.21</v>
      </c>
      <c r="BO7" s="24">
        <v>902.04</v>
      </c>
      <c r="BP7" s="24">
        <v>881.57</v>
      </c>
      <c r="BQ7" s="24" t="s">
        <v>102</v>
      </c>
      <c r="BR7" s="24" t="s">
        <v>102</v>
      </c>
      <c r="BS7" s="24">
        <v>56.79</v>
      </c>
      <c r="BT7" s="24">
        <v>52.88</v>
      </c>
      <c r="BU7" s="24">
        <v>46.67</v>
      </c>
      <c r="BV7" s="24" t="s">
        <v>102</v>
      </c>
      <c r="BW7" s="24" t="s">
        <v>102</v>
      </c>
      <c r="BX7" s="24">
        <v>49.38</v>
      </c>
      <c r="BY7" s="24">
        <v>48.53</v>
      </c>
      <c r="BZ7" s="24">
        <v>46.11</v>
      </c>
      <c r="CA7" s="24">
        <v>46.46</v>
      </c>
      <c r="CB7" s="24" t="s">
        <v>102</v>
      </c>
      <c r="CC7" s="24" t="s">
        <v>102</v>
      </c>
      <c r="CD7" s="24">
        <v>341.67</v>
      </c>
      <c r="CE7" s="24">
        <v>367.37</v>
      </c>
      <c r="CF7" s="24">
        <v>458.94</v>
      </c>
      <c r="CG7" s="24" t="s">
        <v>102</v>
      </c>
      <c r="CH7" s="24" t="s">
        <v>102</v>
      </c>
      <c r="CI7" s="24">
        <v>316.97000000000003</v>
      </c>
      <c r="CJ7" s="24">
        <v>326.17</v>
      </c>
      <c r="CK7" s="24">
        <v>336.93</v>
      </c>
      <c r="CL7" s="24">
        <v>339.86</v>
      </c>
      <c r="CM7" s="24" t="s">
        <v>102</v>
      </c>
      <c r="CN7" s="24" t="s">
        <v>102</v>
      </c>
      <c r="CO7" s="24">
        <v>50</v>
      </c>
      <c r="CP7" s="24">
        <v>50</v>
      </c>
      <c r="CQ7" s="24">
        <v>50</v>
      </c>
      <c r="CR7" s="24" t="s">
        <v>102</v>
      </c>
      <c r="CS7" s="24" t="s">
        <v>102</v>
      </c>
      <c r="CT7" s="24">
        <v>46.36</v>
      </c>
      <c r="CU7" s="24">
        <v>46.45</v>
      </c>
      <c r="CV7" s="24">
        <v>45.36</v>
      </c>
      <c r="CW7" s="24">
        <v>45.78</v>
      </c>
      <c r="CX7" s="24" t="s">
        <v>102</v>
      </c>
      <c r="CY7" s="24" t="s">
        <v>102</v>
      </c>
      <c r="CZ7" s="24">
        <v>100</v>
      </c>
      <c r="DA7" s="24">
        <v>100</v>
      </c>
      <c r="DB7" s="24">
        <v>100</v>
      </c>
      <c r="DC7" s="24" t="s">
        <v>102</v>
      </c>
      <c r="DD7" s="24" t="s">
        <v>102</v>
      </c>
      <c r="DE7" s="24">
        <v>83.08</v>
      </c>
      <c r="DF7" s="24">
        <v>82.61</v>
      </c>
      <c r="DG7" s="24">
        <v>82.21</v>
      </c>
      <c r="DH7" s="24">
        <v>81.819999999999993</v>
      </c>
      <c r="DI7" s="24" t="s">
        <v>102</v>
      </c>
      <c r="DJ7" s="24" t="s">
        <v>102</v>
      </c>
      <c r="DK7" s="24">
        <v>9.5500000000000007</v>
      </c>
      <c r="DL7" s="24">
        <v>19.100000000000001</v>
      </c>
      <c r="DM7" s="24">
        <v>28.68</v>
      </c>
      <c r="DN7" s="24" t="s">
        <v>102</v>
      </c>
      <c r="DO7" s="24" t="s">
        <v>102</v>
      </c>
      <c r="DP7" s="24">
        <v>33.75</v>
      </c>
      <c r="DQ7" s="24">
        <v>36.21</v>
      </c>
      <c r="DR7" s="24">
        <v>39.69</v>
      </c>
      <c r="DS7" s="24">
        <v>39.369999999999997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野村 真奈美</cp:lastModifiedBy>
  <cp:lastPrinted>2024-01-24T02:59:16Z</cp:lastPrinted>
  <dcterms:created xsi:type="dcterms:W3CDTF">2023-12-12T01:09:14Z</dcterms:created>
  <dcterms:modified xsi:type="dcterms:W3CDTF">2024-01-26T08:27:48Z</dcterms:modified>
  <cp:category/>
</cp:coreProperties>
</file>