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2.103.35\data\建設部\下水道課\管理係\20.経営比較分析表\R05（R4年度決算）\2024018【1／24（水）期限】公営企業に係る経営比較分析表（令和４年度決算）の分析等について（依頼）\提出＠20240129（修正）\"/>
    </mc:Choice>
  </mc:AlternateContent>
  <workbookProtection workbookAlgorithmName="SHA-512" workbookHashValue="znbyB/ZoqbIGRfOomL2ZtXm0vwyKjPOnpofAEodukaUGUHCE8ZMx9wRv4n4h/xFxRL90nKMl5a52pfNOTk3kyw==" workbookSaltValue="TON1iK26T7Hx2KamhGRpGg==" workbookSpinCount="100000" lockStructure="1"/>
  <bookViews>
    <workbookView xWindow="0" yWindow="0" windowWidth="28800" windowHeight="12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<sst xmlns="http://schemas.openxmlformats.org/spreadsheetml/2006/main" count="292" uniqueCount="117">
  <si>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</si>
  <si>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</si>
  <si>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</si>
  <si>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</si>
  <si>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</si>
  <si>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</si>
  <si>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</si>
  <si>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</si>
  <si>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</si>
  <si>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</si>
  <si>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</si>
  <si>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</si>
  <si>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</si>
  <si>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</si>
  <si>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</si>
  <si>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</si>
  <si>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</si>
  <si>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</si>
  <si>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</si>
  <si>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</si>
  <si>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</si>
  <si>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</si>
  <si>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</si>
  <si>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</si>
  <si>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</si>
  <si>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</si>
  <si>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</si>
  <si>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</si>
  <si>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</si>
  <si>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</si>
  <si>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</si>
  <si>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</si>
  <si>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</si>
  <si>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</si>
  <si>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</si>
  <si>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</si>
  <si>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</si>
  <si>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</si>
  <si>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</si>
  <si>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</si>
  <si>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</si>
  <si>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</si>
  <si>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</si>
  <si>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</si>
  <si>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</si>
  <si>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</si>
  <si>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</si>
  <si>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</si>
  <si>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</si>
  <si>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</si>
  <si>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</si>
  <si>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</si>
  <si>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</si>
  <si>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</si>
  <si>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</si>
  <si>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</si>
  <si>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</si>
  <si>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</si>
  <si>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</si>
  <si>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</si>
  <si>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</si>
  <si>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</si>
  <si>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</si>
  <si>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</si>
  <si>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</si>
  <si>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</si>
  <si>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</si>
  <si>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</si>
  <si>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</si>
  <si>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</si>
  <si>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</si>
  <si>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</si>
  <si>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</si>
  <si>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</si>
  <si>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</si>
  <si>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</si>
  <si>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</si>
  <si>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</si>
  <si>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</si>
  <si>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</si>
  <si>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</si>
  <si>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</si>
  <si>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</si>
  <si>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</si>
  <si>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</si>
  <si>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</si>
  <si>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</si>
  <si>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</si>
  <si>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</si>
  <si>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</si>
  <si>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</si>
  <si>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</si>
  <si>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</si>
  <si>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</si>
  <si>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</si>
  <si>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</si>
  <si>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</si>
  <si>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</si>
  <si>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</si>
  <si>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</si>
  <si>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</si>
  <si>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</si>
  <si>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</si>
  <si>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</si>
  <si>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</si>
  <si>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</si>
  <si>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</si>
  <si>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</si>
  <si>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</si>
  <si>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</si>
  <si>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</si>
  <si>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</si>
  <si>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</si>
  <si>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</si>
  <si>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今後は人口減少により使用料収入の増加は見込めず、繰入金への依存が今より高まるものと考えられる。適正な使用料の設定、経営の改善が必要である。
　今後も引き続き、下水道事業経営戦略に基づき健全経営に努める。</t>
    <rPh sb="72" eb="74">
      <t>コンゴ</t>
    </rPh>
    <rPh sb="75" eb="76">
      <t>ヒ</t>
    </rPh>
    <rPh sb="77" eb="78">
      <t>ツヅ</t>
    </rPh>
    <rPh sb="80" eb="83">
      <t>ゲスイドウ</t>
    </rPh>
    <rPh sb="83" eb="85">
      <t>ジギョウ</t>
    </rPh>
    <rPh sb="85" eb="87">
      <t>ケイエイ</t>
    </rPh>
    <rPh sb="87" eb="89">
      <t>センリャク</t>
    </rPh>
    <rPh sb="90" eb="91">
      <t>モト</t>
    </rPh>
    <rPh sb="93" eb="95">
      <t>ケンゼン</t>
    </rPh>
    <rPh sb="95" eb="97">
      <t>ケイエイ</t>
    </rPh>
    <rPh sb="98" eb="99">
      <t>ツト</t>
    </rPh>
    <phoneticPr fontId="4"/>
  </si>
  <si>
    <t>①経常収支比率は100％以下で赤字収支となった。本市では経常費用の不足分を一般会計からの繰入金で賄っているが、収支の見込み不足により赤字収支となった。
②累積欠損金比率は一般会計からの繰入金があるにも関わらず0％を達成できず、経営の健全性に課題があると言える。浄化槽の新規設置は年70基ほどで推移しているが、設置が増えるほど維持管理費が使用料収入を上回るため、今後は維持管理費の見直しなど経費削減が必要である。
③流動比率は100％以上ではあるが、今後は流動負債の増加傾向がみられるため、流動比率は同水準の維持か、減少が見込まれる。
④企業債残高対事業規模比率は、全額を一般会計からの繰入金で賄う状況であるため、改善を図る必要がある。
⑤⑥経費回収率は現在、総収益においては一般会計からの繰入金に大きく依存しており、汚水処理費の56％程度しか使用料で賄うことができていない。本事業の汚水処理原価は類似団体と比較しても高い傾向にあることから、維持管理費の削減と併せて経営改善を図ることが必要と言える。</t>
    <rPh sb="12" eb="14">
      <t>イカ</t>
    </rPh>
    <rPh sb="15" eb="17">
      <t>アカジ</t>
    </rPh>
    <rPh sb="17" eb="19">
      <t>シュウシ</t>
    </rPh>
    <rPh sb="78" eb="80">
      <t>ルイセキ</t>
    </rPh>
    <rPh sb="80" eb="82">
      <t>ケッソン</t>
    </rPh>
    <rPh sb="82" eb="83">
      <t>キン</t>
    </rPh>
    <rPh sb="83" eb="85">
      <t>ヒリツ</t>
    </rPh>
    <rPh sb="86" eb="88">
      <t>イッパン</t>
    </rPh>
    <rPh sb="88" eb="90">
      <t>カイケイ</t>
    </rPh>
    <rPh sb="93" eb="95">
      <t>クリイレ</t>
    </rPh>
    <rPh sb="95" eb="96">
      <t>キン</t>
    </rPh>
    <rPh sb="101" eb="102">
      <t>カカ</t>
    </rPh>
    <rPh sb="108" eb="110">
      <t>タッセイ</t>
    </rPh>
    <rPh sb="114" eb="116">
      <t>ケイエイ</t>
    </rPh>
    <rPh sb="117" eb="120">
      <t>ケンゼンセイ</t>
    </rPh>
    <rPh sb="121" eb="123">
      <t>カダイ</t>
    </rPh>
    <rPh sb="127" eb="128">
      <t>イ</t>
    </rPh>
    <rPh sb="131" eb="134">
      <t>ジョウカソウ</t>
    </rPh>
    <rPh sb="135" eb="137">
      <t>シンキ</t>
    </rPh>
    <rPh sb="137" eb="139">
      <t>セッチ</t>
    </rPh>
    <rPh sb="140" eb="141">
      <t>ネン</t>
    </rPh>
    <rPh sb="143" eb="144">
      <t>キ</t>
    </rPh>
    <rPh sb="147" eb="149">
      <t>スイイ</t>
    </rPh>
    <rPh sb="155" eb="157">
      <t>セッチ</t>
    </rPh>
    <rPh sb="158" eb="159">
      <t>フ</t>
    </rPh>
    <rPh sb="163" eb="165">
      <t>イジ</t>
    </rPh>
    <rPh sb="165" eb="168">
      <t>カンリヒ</t>
    </rPh>
    <rPh sb="169" eb="171">
      <t>シヨウ</t>
    </rPh>
    <rPh sb="171" eb="172">
      <t>リョウ</t>
    </rPh>
    <rPh sb="172" eb="174">
      <t>シュウニュウ</t>
    </rPh>
    <rPh sb="175" eb="177">
      <t>ウワマワ</t>
    </rPh>
    <rPh sb="181" eb="183">
      <t>コンゴ</t>
    </rPh>
    <rPh sb="184" eb="186">
      <t>イジ</t>
    </rPh>
    <rPh sb="186" eb="189">
      <t>カンリヒ</t>
    </rPh>
    <rPh sb="190" eb="192">
      <t>ミナオ</t>
    </rPh>
    <rPh sb="195" eb="197">
      <t>ケイヒ</t>
    </rPh>
    <rPh sb="197" eb="199">
      <t>サクゲン</t>
    </rPh>
    <rPh sb="200" eb="202">
      <t>ヒツヨウ</t>
    </rPh>
    <rPh sb="218" eb="220">
      <t>イジョウ</t>
    </rPh>
    <rPh sb="226" eb="228">
      <t>コンゴ</t>
    </rPh>
    <rPh sb="229" eb="231">
      <t>リュウドウ</t>
    </rPh>
    <rPh sb="231" eb="233">
      <t>フサイ</t>
    </rPh>
    <rPh sb="234" eb="236">
      <t>ゾウカ</t>
    </rPh>
    <rPh sb="236" eb="238">
      <t>ケイコウ</t>
    </rPh>
    <rPh sb="246" eb="248">
      <t>リュウドウ</t>
    </rPh>
    <rPh sb="248" eb="250">
      <t>ヒリツ</t>
    </rPh>
    <rPh sb="251" eb="254">
      <t>ドウスイジュン</t>
    </rPh>
    <rPh sb="255" eb="257">
      <t>イジ</t>
    </rPh>
    <rPh sb="259" eb="261">
      <t>ゲンショウ</t>
    </rPh>
    <rPh sb="262" eb="264">
      <t>ミコ</t>
    </rPh>
    <rPh sb="362" eb="364">
      <t>オスイ</t>
    </rPh>
    <rPh sb="364" eb="366">
      <t>ショリ</t>
    </rPh>
    <rPh sb="366" eb="367">
      <t>ヒ</t>
    </rPh>
    <rPh sb="371" eb="373">
      <t>テイド</t>
    </rPh>
    <rPh sb="375" eb="378">
      <t>シヨウリョウ</t>
    </rPh>
    <rPh sb="379" eb="380">
      <t>マカナ</t>
    </rPh>
    <rPh sb="391" eb="392">
      <t>ホン</t>
    </rPh>
    <rPh sb="392" eb="394">
      <t>ジギョウ</t>
    </rPh>
    <rPh sb="395" eb="397">
      <t>オスイ</t>
    </rPh>
    <rPh sb="397" eb="399">
      <t>ショリ</t>
    </rPh>
    <rPh sb="399" eb="401">
      <t>ゲンカ</t>
    </rPh>
    <rPh sb="402" eb="404">
      <t>ルイジ</t>
    </rPh>
    <rPh sb="404" eb="406">
      <t>ダンタイ</t>
    </rPh>
    <rPh sb="407" eb="409">
      <t>ヒカク</t>
    </rPh>
    <rPh sb="412" eb="413">
      <t>タカ</t>
    </rPh>
    <rPh sb="414" eb="416">
      <t>ケイコウ</t>
    </rPh>
    <rPh sb="424" eb="426">
      <t>イジ</t>
    </rPh>
    <rPh sb="426" eb="429">
      <t>カンリヒ</t>
    </rPh>
    <rPh sb="430" eb="432">
      <t>サクゲン</t>
    </rPh>
    <rPh sb="433" eb="434">
      <t>アワ</t>
    </rPh>
    <rPh sb="436" eb="438">
      <t>ケイエイ</t>
    </rPh>
    <rPh sb="438" eb="440">
      <t>カイゼン</t>
    </rPh>
    <rPh sb="441" eb="442">
      <t>ハカ</t>
    </rPh>
    <rPh sb="446" eb="448">
      <t>ヒツヨウ</t>
    </rPh>
    <rPh sb="449" eb="450">
      <t>イ</t>
    </rPh>
    <phoneticPr fontId="4"/>
  </si>
  <si>
    <t>　有形固定資産減価償却率について、本市はR2年度の法適用から間もないため類似団体よりも低くなっている。今後は計画的な更新等を行う必要がある。</t>
    <rPh sb="51" eb="53">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</si>
</sst>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EC-4A86-B03E-D6709A6AB4B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DEC-4A86-B03E-D6709A6AB4B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BE-407C-9C46-0DCC7F394FC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58.19</c:v>
                </c:pt>
                <c:pt idx="3">
                  <c:v>56.52</c:v>
                </c:pt>
                <c:pt idx="4">
                  <c:v>88.45</c:v>
                </c:pt>
              </c:numCache>
            </c:numRef>
          </c:val>
          <c:smooth val="0"/>
          <c:extLst>
            <c:ext xmlns:c16="http://schemas.microsoft.com/office/drawing/2014/chart" uri="{C3380CC4-5D6E-409C-BE32-E72D297353CC}">
              <c16:uniqueId val="{00000001-DABE-407C-9C46-0DCC7F394FC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C678-4AE3-81CB-DF65A4E764B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87.8</c:v>
                </c:pt>
                <c:pt idx="3">
                  <c:v>88.43</c:v>
                </c:pt>
                <c:pt idx="4">
                  <c:v>90.34</c:v>
                </c:pt>
              </c:numCache>
            </c:numRef>
          </c:val>
          <c:smooth val="0"/>
          <c:extLst>
            <c:ext xmlns:c16="http://schemas.microsoft.com/office/drawing/2014/chart" uri="{C3380CC4-5D6E-409C-BE32-E72D297353CC}">
              <c16:uniqueId val="{00000001-C678-4AE3-81CB-DF65A4E764B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102.87</c:v>
                </c:pt>
                <c:pt idx="3">
                  <c:v>103.51</c:v>
                </c:pt>
                <c:pt idx="4">
                  <c:v>99.49</c:v>
                </c:pt>
              </c:numCache>
            </c:numRef>
          </c:val>
          <c:extLst>
            <c:ext xmlns:c16="http://schemas.microsoft.com/office/drawing/2014/chart" uri="{C3380CC4-5D6E-409C-BE32-E72D297353CC}">
              <c16:uniqueId val="{00000000-4EA4-4FB0-B07A-3E6A238AB86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99.03</c:v>
                </c:pt>
                <c:pt idx="3">
                  <c:v>100.41</c:v>
                </c:pt>
                <c:pt idx="4">
                  <c:v>100.17</c:v>
                </c:pt>
              </c:numCache>
            </c:numRef>
          </c:val>
          <c:smooth val="0"/>
          <c:extLst>
            <c:ext xmlns:c16="http://schemas.microsoft.com/office/drawing/2014/chart" uri="{C3380CC4-5D6E-409C-BE32-E72D297353CC}">
              <c16:uniqueId val="{00000001-4EA4-4FB0-B07A-3E6A238AB86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4.88</c:v>
                </c:pt>
                <c:pt idx="3">
                  <c:v>9.6199999999999992</c:v>
                </c:pt>
                <c:pt idx="4">
                  <c:v>13.98</c:v>
                </c:pt>
              </c:numCache>
            </c:numRef>
          </c:val>
          <c:extLst>
            <c:ext xmlns:c16="http://schemas.microsoft.com/office/drawing/2014/chart" uri="{C3380CC4-5D6E-409C-BE32-E72D297353CC}">
              <c16:uniqueId val="{00000000-CACA-4E9B-9155-B184D25668A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15.74</c:v>
                </c:pt>
                <c:pt idx="3">
                  <c:v>21.02</c:v>
                </c:pt>
                <c:pt idx="4">
                  <c:v>24.31</c:v>
                </c:pt>
              </c:numCache>
            </c:numRef>
          </c:val>
          <c:smooth val="0"/>
          <c:extLst>
            <c:ext xmlns:c16="http://schemas.microsoft.com/office/drawing/2014/chart" uri="{C3380CC4-5D6E-409C-BE32-E72D297353CC}">
              <c16:uniqueId val="{00000001-CACA-4E9B-9155-B184D25668A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36-4C68-B9AC-513D588F3AA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D36-4C68-B9AC-513D588F3AA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17.059999999999999</c:v>
                </c:pt>
                <c:pt idx="3">
                  <c:v>7</c:v>
                </c:pt>
                <c:pt idx="4">
                  <c:v>8.0399999999999991</c:v>
                </c:pt>
              </c:numCache>
            </c:numRef>
          </c:val>
          <c:extLst>
            <c:ext xmlns:c16="http://schemas.microsoft.com/office/drawing/2014/chart" uri="{C3380CC4-5D6E-409C-BE32-E72D297353CC}">
              <c16:uniqueId val="{00000000-E84C-4667-BC62-1E02CD25685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74.239999999999995</c:v>
                </c:pt>
                <c:pt idx="3">
                  <c:v>83.92</c:v>
                </c:pt>
                <c:pt idx="4">
                  <c:v>89.31</c:v>
                </c:pt>
              </c:numCache>
            </c:numRef>
          </c:val>
          <c:smooth val="0"/>
          <c:extLst>
            <c:ext xmlns:c16="http://schemas.microsoft.com/office/drawing/2014/chart" uri="{C3380CC4-5D6E-409C-BE32-E72D297353CC}">
              <c16:uniqueId val="{00000001-E84C-4667-BC62-1E02CD25685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85.11</c:v>
                </c:pt>
                <c:pt idx="3">
                  <c:v>123.7</c:v>
                </c:pt>
                <c:pt idx="4">
                  <c:v>126.33</c:v>
                </c:pt>
              </c:numCache>
            </c:numRef>
          </c:val>
          <c:extLst>
            <c:ext xmlns:c16="http://schemas.microsoft.com/office/drawing/2014/chart" uri="{C3380CC4-5D6E-409C-BE32-E72D297353CC}">
              <c16:uniqueId val="{00000000-43D8-41CA-A322-6022E9A6A3F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100.47</c:v>
                </c:pt>
                <c:pt idx="3">
                  <c:v>122.71</c:v>
                </c:pt>
                <c:pt idx="4">
                  <c:v>138.19999999999999</c:v>
                </c:pt>
              </c:numCache>
            </c:numRef>
          </c:val>
          <c:smooth val="0"/>
          <c:extLst>
            <c:ext xmlns:c16="http://schemas.microsoft.com/office/drawing/2014/chart" uri="{C3380CC4-5D6E-409C-BE32-E72D297353CC}">
              <c16:uniqueId val="{00000001-43D8-41CA-A322-6022E9A6A3F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E73-43AF-B27A-D892B6C866F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294.27</c:v>
                </c:pt>
                <c:pt idx="3">
                  <c:v>294.08999999999997</c:v>
                </c:pt>
                <c:pt idx="4">
                  <c:v>294.08999999999997</c:v>
                </c:pt>
              </c:numCache>
            </c:numRef>
          </c:val>
          <c:smooth val="0"/>
          <c:extLst>
            <c:ext xmlns:c16="http://schemas.microsoft.com/office/drawing/2014/chart" uri="{C3380CC4-5D6E-409C-BE32-E72D297353CC}">
              <c16:uniqueId val="{00000001-EE73-43AF-B27A-D892B6C866F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56.04</c:v>
                </c:pt>
                <c:pt idx="3">
                  <c:v>55.82</c:v>
                </c:pt>
                <c:pt idx="4">
                  <c:v>56.41</c:v>
                </c:pt>
              </c:numCache>
            </c:numRef>
          </c:val>
          <c:extLst>
            <c:ext xmlns:c16="http://schemas.microsoft.com/office/drawing/2014/chart" uri="{C3380CC4-5D6E-409C-BE32-E72D297353CC}">
              <c16:uniqueId val="{00000000-2B38-48D5-9C5A-746F3711886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60.59</c:v>
                </c:pt>
                <c:pt idx="3">
                  <c:v>60</c:v>
                </c:pt>
                <c:pt idx="4">
                  <c:v>59.01</c:v>
                </c:pt>
              </c:numCache>
            </c:numRef>
          </c:val>
          <c:smooth val="0"/>
          <c:extLst>
            <c:ext xmlns:c16="http://schemas.microsoft.com/office/drawing/2014/chart" uri="{C3380CC4-5D6E-409C-BE32-E72D297353CC}">
              <c16:uniqueId val="{00000001-2B38-48D5-9C5A-746F3711886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329.93</c:v>
                </c:pt>
                <c:pt idx="3">
                  <c:v>335.4</c:v>
                </c:pt>
                <c:pt idx="4">
                  <c:v>334.95</c:v>
                </c:pt>
              </c:numCache>
            </c:numRef>
          </c:val>
          <c:extLst>
            <c:ext xmlns:c16="http://schemas.microsoft.com/office/drawing/2014/chart" uri="{C3380CC4-5D6E-409C-BE32-E72D297353CC}">
              <c16:uniqueId val="{00000000-E171-4840-B8E4-7EA001D5ABE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280.23</c:v>
                </c:pt>
                <c:pt idx="3">
                  <c:v>282.70999999999998</c:v>
                </c:pt>
                <c:pt idx="4">
                  <c:v>291.82</c:v>
                </c:pt>
              </c:numCache>
            </c:numRef>
          </c:val>
          <c:smooth val="0"/>
          <c:extLst>
            <c:ext xmlns:c16="http://schemas.microsoft.com/office/drawing/2014/chart" uri="{C3380CC4-5D6E-409C-BE32-E72D297353CC}">
              <c16:uniqueId val="{00000001-E171-4840-B8E4-7EA001D5ABE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7" zoomScale="70" zoomScaleNormal="7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菊池市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K2</v>
      </c>
      <c r="X8" s="40"/>
      <c r="Y8" s="40"/>
      <c r="Z8" s="40"/>
      <c r="AA8" s="40"/>
      <c r="AB8" s="40"/>
      <c r="AC8" s="40"/>
      <c r="AD8" s="41" t="str">
        <f>データ!$M$6</f>
        <v>非設置</v>
      </c>
      <c r="AE8" s="41"/>
      <c r="AF8" s="41"/>
      <c r="AG8" s="41"/>
      <c r="AH8" s="41"/>
      <c r="AI8" s="41"/>
      <c r="AJ8" s="41"/>
      <c r="AK8" s="3"/>
      <c r="AL8" s="42">
        <f>データ!S6</f>
        <v>47103</v>
      </c>
      <c r="AM8" s="42"/>
      <c r="AN8" s="42"/>
      <c r="AO8" s="42"/>
      <c r="AP8" s="42"/>
      <c r="AQ8" s="42"/>
      <c r="AR8" s="42"/>
      <c r="AS8" s="42"/>
      <c r="AT8" s="35">
        <f>データ!T6</f>
        <v>276.85000000000002</v>
      </c>
      <c r="AU8" s="35"/>
      <c r="AV8" s="35"/>
      <c r="AW8" s="35"/>
      <c r="AX8" s="35"/>
      <c r="AY8" s="35"/>
      <c r="AZ8" s="35"/>
      <c r="BA8" s="35"/>
      <c r="BB8" s="35">
        <f>データ!U6</f>
        <v>170.14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56.92</v>
      </c>
      <c r="J10" s="35"/>
      <c r="K10" s="35"/>
      <c r="L10" s="35"/>
      <c r="M10" s="35"/>
      <c r="N10" s="35"/>
      <c r="O10" s="35"/>
      <c r="P10" s="35">
        <f>データ!P6</f>
        <v>11.04</v>
      </c>
      <c r="Q10" s="35"/>
      <c r="R10" s="35"/>
      <c r="S10" s="35"/>
      <c r="T10" s="35"/>
      <c r="U10" s="35"/>
      <c r="V10" s="35"/>
      <c r="W10" s="35">
        <f>データ!Q6</f>
        <v>100</v>
      </c>
      <c r="X10" s="35"/>
      <c r="Y10" s="35"/>
      <c r="Z10" s="35"/>
      <c r="AA10" s="35"/>
      <c r="AB10" s="35"/>
      <c r="AC10" s="35"/>
      <c r="AD10" s="42">
        <f>データ!R6</f>
        <v>3850</v>
      </c>
      <c r="AE10" s="42"/>
      <c r="AF10" s="42"/>
      <c r="AG10" s="42"/>
      <c r="AH10" s="42"/>
      <c r="AI10" s="42"/>
      <c r="AJ10" s="42"/>
      <c r="AK10" s="2"/>
      <c r="AL10" s="42">
        <f>データ!V6</f>
        <v>5170</v>
      </c>
      <c r="AM10" s="42"/>
      <c r="AN10" s="42"/>
      <c r="AO10" s="42"/>
      <c r="AP10" s="42"/>
      <c r="AQ10" s="42"/>
      <c r="AR10" s="42"/>
      <c r="AS10" s="42"/>
      <c r="AT10" s="35">
        <f>データ!W6</f>
        <v>260.07</v>
      </c>
      <c r="AU10" s="35"/>
      <c r="AV10" s="35"/>
      <c r="AW10" s="35"/>
      <c r="AX10" s="35"/>
      <c r="AY10" s="35"/>
      <c r="AZ10" s="35"/>
      <c r="BA10" s="35"/>
      <c r="BB10" s="35">
        <f>データ!X6</f>
        <v>19.88</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116</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【100.42】</v>
      </c>
      <c r="F85" s="12" t="str">
        <f>データ!AT6</f>
        <v>【82.66】</v>
      </c>
      <c r="G85" s="12" t="str">
        <f>データ!BE6</f>
        <v>【140.15】</v>
      </c>
      <c r="H85" s="12" t="str">
        <f>データ!BP6</f>
        <v>【307.39】</v>
      </c>
      <c r="I85" s="12" t="str">
        <f>データ!CA6</f>
        <v>【57.03】</v>
      </c>
      <c r="J85" s="12" t="str">
        <f>データ!CL6</f>
        <v>【294.83】</v>
      </c>
      <c r="K85" s="12" t="str">
        <f>データ!CW6</f>
        <v>【84.27】</v>
      </c>
      <c r="L85" s="12" t="str">
        <f>データ!DH6</f>
        <v>【86.02】</v>
      </c>
      <c r="M85" s="12" t="str">
        <f>データ!DS6</f>
        <v>【22.91】</v>
      </c>
      <c r="N85" s="12" t="str">
        <f>データ!ED6</f>
        <v>【-】</v>
      </c>
      <c r="O85" s="12" t="str">
        <f>データ!EO6</f>
        <v>【-】</v>
      </c>
    </row>
  </sheetData>
  <sheetProtection algorithmName="SHA-512" hashValue="m1Z+aWlcpV5nPtHDfAUuo6hZEGJDxxNXf5YukbeVzZwiUPIQVB9jcmN9wspOJWlWBKAfMYLEoxgV4IsPyR1eEA==" saltValue="i36tBQWainiugKPCG0GSC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432105</v>
      </c>
      <c r="D6" s="19">
        <f t="shared" si="3"/>
        <v>46</v>
      </c>
      <c r="E6" s="19">
        <f t="shared" si="3"/>
        <v>18</v>
      </c>
      <c r="F6" s="19">
        <f t="shared" si="3"/>
        <v>0</v>
      </c>
      <c r="G6" s="19">
        <f t="shared" si="3"/>
        <v>0</v>
      </c>
      <c r="H6" s="19" t="str">
        <f t="shared" si="3"/>
        <v>熊本県　菊池市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56.92</v>
      </c>
      <c r="P6" s="20">
        <f t="shared" si="3"/>
        <v>11.04</v>
      </c>
      <c r="Q6" s="20">
        <f t="shared" si="3"/>
        <v>100</v>
      </c>
      <c r="R6" s="20">
        <f t="shared" si="3"/>
        <v>3850</v>
      </c>
      <c r="S6" s="20">
        <f t="shared" si="3"/>
        <v>47103</v>
      </c>
      <c r="T6" s="20">
        <f t="shared" si="3"/>
        <v>276.85000000000002</v>
      </c>
      <c r="U6" s="20">
        <f t="shared" si="3"/>
        <v>170.14</v>
      </c>
      <c r="V6" s="20">
        <f t="shared" si="3"/>
        <v>5170</v>
      </c>
      <c r="W6" s="20">
        <f t="shared" si="3"/>
        <v>260.07</v>
      </c>
      <c r="X6" s="20">
        <f t="shared" si="3"/>
        <v>19.88</v>
      </c>
      <c r="Y6" s="21" t="str">
        <f>IF(Y7="",NA(),Y7)</f>
        <v>-</v>
      </c>
      <c r="Z6" s="21" t="str">
        <f t="shared" ref="Z6:AH6" si="4">IF(Z7="",NA(),Z7)</f>
        <v>-</v>
      </c>
      <c r="AA6" s="21">
        <f t="shared" si="4"/>
        <v>102.87</v>
      </c>
      <c r="AB6" s="21">
        <f t="shared" si="4"/>
        <v>103.51</v>
      </c>
      <c r="AC6" s="21">
        <f t="shared" si="4"/>
        <v>99.49</v>
      </c>
      <c r="AD6" s="21" t="str">
        <f t="shared" si="4"/>
        <v>-</v>
      </c>
      <c r="AE6" s="21" t="str">
        <f t="shared" si="4"/>
        <v>-</v>
      </c>
      <c r="AF6" s="21">
        <f t="shared" si="4"/>
        <v>99.03</v>
      </c>
      <c r="AG6" s="21">
        <f t="shared" si="4"/>
        <v>100.41</v>
      </c>
      <c r="AH6" s="21">
        <f t="shared" si="4"/>
        <v>100.17</v>
      </c>
      <c r="AI6" s="20" t="str">
        <f>IF(AI7="","",IF(AI7="-","【-】","【"&amp;SUBSTITUTE(TEXT(AI7,"#,##0.00"),"-","△")&amp;"】"))</f>
        <v>【100.42】</v>
      </c>
      <c r="AJ6" s="21" t="str">
        <f>IF(AJ7="",NA(),AJ7)</f>
        <v>-</v>
      </c>
      <c r="AK6" s="21" t="str">
        <f t="shared" ref="AK6:AS6" si="5">IF(AK7="",NA(),AK7)</f>
        <v>-</v>
      </c>
      <c r="AL6" s="21">
        <f t="shared" si="5"/>
        <v>17.059999999999999</v>
      </c>
      <c r="AM6" s="21">
        <f t="shared" si="5"/>
        <v>7</v>
      </c>
      <c r="AN6" s="21">
        <f t="shared" si="5"/>
        <v>8.0399999999999991</v>
      </c>
      <c r="AO6" s="21" t="str">
        <f t="shared" si="5"/>
        <v>-</v>
      </c>
      <c r="AP6" s="21" t="str">
        <f t="shared" si="5"/>
        <v>-</v>
      </c>
      <c r="AQ6" s="21">
        <f t="shared" si="5"/>
        <v>74.239999999999995</v>
      </c>
      <c r="AR6" s="21">
        <f t="shared" si="5"/>
        <v>83.92</v>
      </c>
      <c r="AS6" s="21">
        <f t="shared" si="5"/>
        <v>89.31</v>
      </c>
      <c r="AT6" s="20" t="str">
        <f>IF(AT7="","",IF(AT7="-","【-】","【"&amp;SUBSTITUTE(TEXT(AT7,"#,##0.00"),"-","△")&amp;"】"))</f>
        <v>【82.66】</v>
      </c>
      <c r="AU6" s="21" t="str">
        <f>IF(AU7="",NA(),AU7)</f>
        <v>-</v>
      </c>
      <c r="AV6" s="21" t="str">
        <f t="shared" ref="AV6:BD6" si="6">IF(AV7="",NA(),AV7)</f>
        <v>-</v>
      </c>
      <c r="AW6" s="21">
        <f t="shared" si="6"/>
        <v>85.11</v>
      </c>
      <c r="AX6" s="21">
        <f t="shared" si="6"/>
        <v>123.7</v>
      </c>
      <c r="AY6" s="21">
        <f t="shared" si="6"/>
        <v>126.33</v>
      </c>
      <c r="AZ6" s="21" t="str">
        <f t="shared" si="6"/>
        <v>-</v>
      </c>
      <c r="BA6" s="21" t="str">
        <f t="shared" si="6"/>
        <v>-</v>
      </c>
      <c r="BB6" s="21">
        <f t="shared" si="6"/>
        <v>100.47</v>
      </c>
      <c r="BC6" s="21">
        <f t="shared" si="6"/>
        <v>122.71</v>
      </c>
      <c r="BD6" s="21">
        <f t="shared" si="6"/>
        <v>138.19999999999999</v>
      </c>
      <c r="BE6" s="20" t="str">
        <f>IF(BE7="","",IF(BE7="-","【-】","【"&amp;SUBSTITUTE(TEXT(BE7,"#,##0.00"),"-","△")&amp;"】"))</f>
        <v>【140.15】</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294.27</v>
      </c>
      <c r="BN6" s="21">
        <f t="shared" si="7"/>
        <v>294.08999999999997</v>
      </c>
      <c r="BO6" s="21">
        <f t="shared" si="7"/>
        <v>294.08999999999997</v>
      </c>
      <c r="BP6" s="20" t="str">
        <f>IF(BP7="","",IF(BP7="-","【-】","【"&amp;SUBSTITUTE(TEXT(BP7,"#,##0.00"),"-","△")&amp;"】"))</f>
        <v>【307.39】</v>
      </c>
      <c r="BQ6" s="21" t="str">
        <f>IF(BQ7="",NA(),BQ7)</f>
        <v>-</v>
      </c>
      <c r="BR6" s="21" t="str">
        <f t="shared" ref="BR6:BZ6" si="8">IF(BR7="",NA(),BR7)</f>
        <v>-</v>
      </c>
      <c r="BS6" s="21">
        <f t="shared" si="8"/>
        <v>56.04</v>
      </c>
      <c r="BT6" s="21">
        <f t="shared" si="8"/>
        <v>55.82</v>
      </c>
      <c r="BU6" s="21">
        <f t="shared" si="8"/>
        <v>56.41</v>
      </c>
      <c r="BV6" s="21" t="str">
        <f t="shared" si="8"/>
        <v>-</v>
      </c>
      <c r="BW6" s="21" t="str">
        <f t="shared" si="8"/>
        <v>-</v>
      </c>
      <c r="BX6" s="21">
        <f t="shared" si="8"/>
        <v>60.59</v>
      </c>
      <c r="BY6" s="21">
        <f t="shared" si="8"/>
        <v>60</v>
      </c>
      <c r="BZ6" s="21">
        <f t="shared" si="8"/>
        <v>59.01</v>
      </c>
      <c r="CA6" s="20" t="str">
        <f>IF(CA7="","",IF(CA7="-","【-】","【"&amp;SUBSTITUTE(TEXT(CA7,"#,##0.00"),"-","△")&amp;"】"))</f>
        <v>【57.03】</v>
      </c>
      <c r="CB6" s="21" t="str">
        <f>IF(CB7="",NA(),CB7)</f>
        <v>-</v>
      </c>
      <c r="CC6" s="21" t="str">
        <f t="shared" ref="CC6:CK6" si="9">IF(CC7="",NA(),CC7)</f>
        <v>-</v>
      </c>
      <c r="CD6" s="21">
        <f t="shared" si="9"/>
        <v>329.93</v>
      </c>
      <c r="CE6" s="21">
        <f t="shared" si="9"/>
        <v>335.4</v>
      </c>
      <c r="CF6" s="21">
        <f t="shared" si="9"/>
        <v>334.95</v>
      </c>
      <c r="CG6" s="21" t="str">
        <f t="shared" si="9"/>
        <v>-</v>
      </c>
      <c r="CH6" s="21" t="str">
        <f t="shared" si="9"/>
        <v>-</v>
      </c>
      <c r="CI6" s="21">
        <f t="shared" si="9"/>
        <v>280.23</v>
      </c>
      <c r="CJ6" s="21">
        <f t="shared" si="9"/>
        <v>282.70999999999998</v>
      </c>
      <c r="CK6" s="21">
        <f t="shared" si="9"/>
        <v>291.82</v>
      </c>
      <c r="CL6" s="20" t="str">
        <f>IF(CL7="","",IF(CL7="-","【-】","【"&amp;SUBSTITUTE(TEXT(CL7,"#,##0.00"),"-","△")&amp;"】"))</f>
        <v>【294.83】</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58.19</v>
      </c>
      <c r="CU6" s="21">
        <f t="shared" si="10"/>
        <v>56.52</v>
      </c>
      <c r="CV6" s="21">
        <f t="shared" si="10"/>
        <v>88.45</v>
      </c>
      <c r="CW6" s="20" t="str">
        <f>IF(CW7="","",IF(CW7="-","【-】","【"&amp;SUBSTITUTE(TEXT(CW7,"#,##0.00"),"-","△")&amp;"】"))</f>
        <v>【84.27】</v>
      </c>
      <c r="CX6" s="21" t="str">
        <f>IF(CX7="",NA(),CX7)</f>
        <v>-</v>
      </c>
      <c r="CY6" s="21" t="str">
        <f t="shared" ref="CY6:DG6" si="11">IF(CY7="",NA(),CY7)</f>
        <v>-</v>
      </c>
      <c r="CZ6" s="21">
        <f t="shared" si="11"/>
        <v>100</v>
      </c>
      <c r="DA6" s="21">
        <f t="shared" si="11"/>
        <v>100</v>
      </c>
      <c r="DB6" s="21">
        <f t="shared" si="11"/>
        <v>100</v>
      </c>
      <c r="DC6" s="21" t="str">
        <f t="shared" si="11"/>
        <v>-</v>
      </c>
      <c r="DD6" s="21" t="str">
        <f t="shared" si="11"/>
        <v>-</v>
      </c>
      <c r="DE6" s="21">
        <f t="shared" si="11"/>
        <v>87.8</v>
      </c>
      <c r="DF6" s="21">
        <f t="shared" si="11"/>
        <v>88.43</v>
      </c>
      <c r="DG6" s="21">
        <f t="shared" si="11"/>
        <v>90.34</v>
      </c>
      <c r="DH6" s="20" t="str">
        <f>IF(DH7="","",IF(DH7="-","【-】","【"&amp;SUBSTITUTE(TEXT(DH7,"#,##0.00"),"-","△")&amp;"】"))</f>
        <v>【86.02】</v>
      </c>
      <c r="DI6" s="21" t="str">
        <f>IF(DI7="",NA(),DI7)</f>
        <v>-</v>
      </c>
      <c r="DJ6" s="21" t="str">
        <f t="shared" ref="DJ6:DR6" si="12">IF(DJ7="",NA(),DJ7)</f>
        <v>-</v>
      </c>
      <c r="DK6" s="21">
        <f t="shared" si="12"/>
        <v>4.88</v>
      </c>
      <c r="DL6" s="21">
        <f t="shared" si="12"/>
        <v>9.6199999999999992</v>
      </c>
      <c r="DM6" s="21">
        <f t="shared" si="12"/>
        <v>13.98</v>
      </c>
      <c r="DN6" s="21" t="str">
        <f t="shared" si="12"/>
        <v>-</v>
      </c>
      <c r="DO6" s="21" t="str">
        <f t="shared" si="12"/>
        <v>-</v>
      </c>
      <c r="DP6" s="21">
        <f t="shared" si="12"/>
        <v>15.74</v>
      </c>
      <c r="DQ6" s="21">
        <f t="shared" si="12"/>
        <v>21.02</v>
      </c>
      <c r="DR6" s="21">
        <f t="shared" si="12"/>
        <v>24.31</v>
      </c>
      <c r="DS6" s="20" t="str">
        <f>IF(DS7="","",IF(DS7="-","【-】","【"&amp;SUBSTITUTE(TEXT(DS7,"#,##0.00"),"-","△")&amp;"】"))</f>
        <v>【22.91】</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2022</v>
      </c>
      <c r="C7" s="23">
        <v>432105</v>
      </c>
      <c r="D7" s="23">
        <v>46</v>
      </c>
      <c r="E7" s="23">
        <v>18</v>
      </c>
      <c r="F7" s="23">
        <v>0</v>
      </c>
      <c r="G7" s="23">
        <v>0</v>
      </c>
      <c r="H7" s="23" t="s">
        <v>96</v>
      </c>
      <c r="I7" s="23" t="s">
        <v>97</v>
      </c>
      <c r="J7" s="23" t="s">
        <v>98</v>
      </c>
      <c r="K7" s="23" t="s">
        <v>99</v>
      </c>
      <c r="L7" s="23" t="s">
        <v>100</v>
      </c>
      <c r="M7" s="23" t="s">
        <v>101</v>
      </c>
      <c r="N7" s="24" t="s">
        <v>102</v>
      </c>
      <c r="O7" s="24">
        <v>56.92</v>
      </c>
      <c r="P7" s="24">
        <v>11.04</v>
      </c>
      <c r="Q7" s="24">
        <v>100</v>
      </c>
      <c r="R7" s="24">
        <v>3850</v>
      </c>
      <c r="S7" s="24">
        <v>47103</v>
      </c>
      <c r="T7" s="24">
        <v>276.85000000000002</v>
      </c>
      <c r="U7" s="24">
        <v>170.14</v>
      </c>
      <c r="V7" s="24">
        <v>5170</v>
      </c>
      <c r="W7" s="24">
        <v>260.07</v>
      </c>
      <c r="X7" s="24">
        <v>19.88</v>
      </c>
      <c r="Y7" s="24" t="s">
        <v>102</v>
      </c>
      <c r="Z7" s="24" t="s">
        <v>102</v>
      </c>
      <c r="AA7" s="24">
        <v>102.87</v>
      </c>
      <c r="AB7" s="24">
        <v>103.51</v>
      </c>
      <c r="AC7" s="24">
        <v>99.49</v>
      </c>
      <c r="AD7" s="24" t="s">
        <v>102</v>
      </c>
      <c r="AE7" s="24" t="s">
        <v>102</v>
      </c>
      <c r="AF7" s="24">
        <v>99.03</v>
      </c>
      <c r="AG7" s="24">
        <v>100.41</v>
      </c>
      <c r="AH7" s="24">
        <v>100.17</v>
      </c>
      <c r="AI7" s="24">
        <v>100.42</v>
      </c>
      <c r="AJ7" s="24" t="s">
        <v>102</v>
      </c>
      <c r="AK7" s="24" t="s">
        <v>102</v>
      </c>
      <c r="AL7" s="24">
        <v>17.059999999999999</v>
      </c>
      <c r="AM7" s="24">
        <v>7</v>
      </c>
      <c r="AN7" s="24">
        <v>8.0399999999999991</v>
      </c>
      <c r="AO7" s="24" t="s">
        <v>102</v>
      </c>
      <c r="AP7" s="24" t="s">
        <v>102</v>
      </c>
      <c r="AQ7" s="24">
        <v>74.239999999999995</v>
      </c>
      <c r="AR7" s="24">
        <v>83.92</v>
      </c>
      <c r="AS7" s="24">
        <v>89.31</v>
      </c>
      <c r="AT7" s="24">
        <v>82.66</v>
      </c>
      <c r="AU7" s="24" t="s">
        <v>102</v>
      </c>
      <c r="AV7" s="24" t="s">
        <v>102</v>
      </c>
      <c r="AW7" s="24">
        <v>85.11</v>
      </c>
      <c r="AX7" s="24">
        <v>123.7</v>
      </c>
      <c r="AY7" s="24">
        <v>126.33</v>
      </c>
      <c r="AZ7" s="24" t="s">
        <v>102</v>
      </c>
      <c r="BA7" s="24" t="s">
        <v>102</v>
      </c>
      <c r="BB7" s="24">
        <v>100.47</v>
      </c>
      <c r="BC7" s="24">
        <v>122.71</v>
      </c>
      <c r="BD7" s="24">
        <v>138.19999999999999</v>
      </c>
      <c r="BE7" s="24">
        <v>140.15</v>
      </c>
      <c r="BF7" s="24" t="s">
        <v>102</v>
      </c>
      <c r="BG7" s="24" t="s">
        <v>102</v>
      </c>
      <c r="BH7" s="24">
        <v>0</v>
      </c>
      <c r="BI7" s="24">
        <v>0</v>
      </c>
      <c r="BJ7" s="24">
        <v>0</v>
      </c>
      <c r="BK7" s="24" t="s">
        <v>102</v>
      </c>
      <c r="BL7" s="24" t="s">
        <v>102</v>
      </c>
      <c r="BM7" s="24">
        <v>294.27</v>
      </c>
      <c r="BN7" s="24">
        <v>294.08999999999997</v>
      </c>
      <c r="BO7" s="24">
        <v>294.08999999999997</v>
      </c>
      <c r="BP7" s="24">
        <v>307.39</v>
      </c>
      <c r="BQ7" s="24" t="s">
        <v>102</v>
      </c>
      <c r="BR7" s="24" t="s">
        <v>102</v>
      </c>
      <c r="BS7" s="24">
        <v>56.04</v>
      </c>
      <c r="BT7" s="24">
        <v>55.82</v>
      </c>
      <c r="BU7" s="24">
        <v>56.41</v>
      </c>
      <c r="BV7" s="24" t="s">
        <v>102</v>
      </c>
      <c r="BW7" s="24" t="s">
        <v>102</v>
      </c>
      <c r="BX7" s="24">
        <v>60.59</v>
      </c>
      <c r="BY7" s="24">
        <v>60</v>
      </c>
      <c r="BZ7" s="24">
        <v>59.01</v>
      </c>
      <c r="CA7" s="24">
        <v>57.03</v>
      </c>
      <c r="CB7" s="24" t="s">
        <v>102</v>
      </c>
      <c r="CC7" s="24" t="s">
        <v>102</v>
      </c>
      <c r="CD7" s="24">
        <v>329.93</v>
      </c>
      <c r="CE7" s="24">
        <v>335.4</v>
      </c>
      <c r="CF7" s="24">
        <v>334.95</v>
      </c>
      <c r="CG7" s="24" t="s">
        <v>102</v>
      </c>
      <c r="CH7" s="24" t="s">
        <v>102</v>
      </c>
      <c r="CI7" s="24">
        <v>280.23</v>
      </c>
      <c r="CJ7" s="24">
        <v>282.70999999999998</v>
      </c>
      <c r="CK7" s="24">
        <v>291.82</v>
      </c>
      <c r="CL7" s="24">
        <v>294.83</v>
      </c>
      <c r="CM7" s="24" t="s">
        <v>102</v>
      </c>
      <c r="CN7" s="24" t="s">
        <v>102</v>
      </c>
      <c r="CO7" s="24" t="s">
        <v>102</v>
      </c>
      <c r="CP7" s="24" t="s">
        <v>102</v>
      </c>
      <c r="CQ7" s="24" t="s">
        <v>102</v>
      </c>
      <c r="CR7" s="24" t="s">
        <v>102</v>
      </c>
      <c r="CS7" s="24" t="s">
        <v>102</v>
      </c>
      <c r="CT7" s="24">
        <v>58.19</v>
      </c>
      <c r="CU7" s="24">
        <v>56.52</v>
      </c>
      <c r="CV7" s="24">
        <v>88.45</v>
      </c>
      <c r="CW7" s="24">
        <v>84.27</v>
      </c>
      <c r="CX7" s="24" t="s">
        <v>102</v>
      </c>
      <c r="CY7" s="24" t="s">
        <v>102</v>
      </c>
      <c r="CZ7" s="24">
        <v>100</v>
      </c>
      <c r="DA7" s="24">
        <v>100</v>
      </c>
      <c r="DB7" s="24">
        <v>100</v>
      </c>
      <c r="DC7" s="24" t="s">
        <v>102</v>
      </c>
      <c r="DD7" s="24" t="s">
        <v>102</v>
      </c>
      <c r="DE7" s="24">
        <v>87.8</v>
      </c>
      <c r="DF7" s="24">
        <v>88.43</v>
      </c>
      <c r="DG7" s="24">
        <v>90.34</v>
      </c>
      <c r="DH7" s="24">
        <v>86.02</v>
      </c>
      <c r="DI7" s="24" t="s">
        <v>102</v>
      </c>
      <c r="DJ7" s="24" t="s">
        <v>102</v>
      </c>
      <c r="DK7" s="24">
        <v>4.88</v>
      </c>
      <c r="DL7" s="24">
        <v>9.6199999999999992</v>
      </c>
      <c r="DM7" s="24">
        <v>13.98</v>
      </c>
      <c r="DN7" s="24" t="s">
        <v>102</v>
      </c>
      <c r="DO7" s="24" t="s">
        <v>102</v>
      </c>
      <c r="DP7" s="24">
        <v>15.74</v>
      </c>
      <c r="DQ7" s="24">
        <v>21.02</v>
      </c>
      <c r="DR7" s="24">
        <v>24.31</v>
      </c>
      <c r="DS7" s="24">
        <v>22.91</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野村 真奈美</cp:lastModifiedBy>
  <dcterms:created xsi:type="dcterms:W3CDTF">2023-12-12T01:08:20Z</dcterms:created>
  <dcterms:modified xsi:type="dcterms:W3CDTF">2024-01-26T08:26:38Z</dcterms:modified>
  <cp:category/>
</cp:coreProperties>
</file>