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30 益城町\下水道\"/>
    </mc:Choice>
  </mc:AlternateContent>
  <workbookProtection workbookAlgorithmName="SHA-512" workbookHashValue="nNOAL5AefJTJ7qNQNucfX0j4YDv/0u9nbh7lbpnZP6G+jSrcOw02RXj47jcEvR4oVbOtvSVTd2awylcD5w6mCw==" workbookSaltValue="W9iSC0TF3ONAaEdAhrDIRA==" workbookSpinCount="100000" lockStructure="1"/>
  <bookViews>
    <workbookView xWindow="0" yWindow="0" windowWidth="20490" windowHeight="7050"/>
  </bookViews>
  <sheets>
    <sheet name="法適用_下水道事業" sheetId="4" r:id="rId1"/>
    <sheet name="データ" sheetId="5" state="hidden" r:id="rId2"/>
  </sheets>
  <calcPr calcId="191029" iterate="1" iterateCount="10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P10" i="4" s="1"/>
  <c r="O6" i="5"/>
  <c r="N6" i="5"/>
  <c r="B10" i="4" s="1"/>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I85" i="4"/>
  <c r="H85" i="4"/>
  <c r="G85" i="4"/>
  <c r="F85" i="4"/>
  <c r="E85" i="4"/>
  <c r="AT10" i="4"/>
  <c r="AL10" i="4"/>
  <c r="I10" i="4"/>
  <c r="AT8" i="4"/>
  <c r="AL8" i="4"/>
  <c r="W8" i="4"/>
  <c r="P8" i="4"/>
  <c r="I8"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<sst xmlns="http://schemas.openxmlformats.org/spreadsheetml/2006/main" count="275" uniqueCount="117">
  <si>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</si>
  <si>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</si>
  <si>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</si>
  <si>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</si>
  <si>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</si>
  <si>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</si>
  <si>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</si>
  <si>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</si>
  <si>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</si>
  <si>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</si>
  <si>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</si>
  <si>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</si>
  <si>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</si>
  <si>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</si>
  <si>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</si>
  <si>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</si>
  <si>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</si>
  <si>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</si>
  <si>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</si>
  <si>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</si>
  <si>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</si>
  <si>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</si>
  <si>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</si>
  <si>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</si>
  <si>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</si>
  <si>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</si>
  <si>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</si>
  <si>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</si>
  <si>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</si>
  <si>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</si>
  <si>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</si>
  <si>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</si>
  <si>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</si>
  <si>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</si>
  <si>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</si>
  <si>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</si>
  <si>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</si>
  <si>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</si>
  <si>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</si>
  <si>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</si>
  <si>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</si>
  <si>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</si>
  <si>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</si>
  <si>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</si>
  <si>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</si>
  <si>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</si>
  <si>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</si>
  <si>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</si>
  <si>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</si>
  <si>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</si>
  <si>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</si>
  <si>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</si>
  <si>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</si>
  <si>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</si>
  <si>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</si>
  <si>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</si>
  <si>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</si>
  <si>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</si>
  <si>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</si>
  <si>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</si>
  <si>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</si>
  <si>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</si>
  <si>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</si>
  <si>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</si>
  <si>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</si>
  <si>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</si>
  <si>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</si>
  <si>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</si>
  <si>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</si>
  <si>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</si>
  <si>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</si>
  <si>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</si>
  <si>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</si>
  <si>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</si>
  <si>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</si>
  <si>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</si>
  <si>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</si>
  <si>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</si>
  <si>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</si>
  <si>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</si>
  <si>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</si>
  <si>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</si>
  <si>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</si>
  <si>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</si>
  <si>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</si>
  <si>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</si>
  <si>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</si>
  <si>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</si>
  <si>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</si>
  <si>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</si>
  <si>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</si>
  <si>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</si>
  <si>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</si>
  <si>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</si>
  <si>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</si>
  <si>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</si>
  <si>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益城町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</si>
  <si>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</si>
  <si>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</si>
  <si>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</si>
  <si>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</si>
  <si>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</si>
  <si>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</si>
  <si>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</si>
  <si>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</si>
  <si>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</si>
  <si>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</si>
  <si>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</si>
  <si>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</si>
  <si>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</si>
  <si>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</si>
  <si>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</si>
  <si>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</si>
  <si>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</si>
  <si>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供用開始して18年が経ち、徐々に耐用年数を迎える施設又は設備について、平成29年度に施設の機能診断、令和元年度に最適整備構想の策定をおこない、機能保全対策の実施を通じ既存施設の有効利用や、長寿命化を図り、ライフサイクルコストを低減するストックマネジメントを導入しています。</t>
    <phoneticPr fontId="4"/>
  </si>
  <si>
    <t>令和2年度に公営企業会計に移行したことにより今まで以上に高いコスト意識を持ち、老朽化が進んでいる処理場の長寿命化や管路更新工事をおこなっていきます。
　水洗化率は既に高水準に達しており、今後の大幅な改善は見込めないため、より健全で効率的な下水道事業の運営を図ります。　　　　　　　　　　　　　　　　　　　　　　　また、公共下水道と農業集落排水の処理場の統合を進めていき、全体としての経営効率をより高めていきます。</t>
    <phoneticPr fontId="4"/>
  </si>
  <si>
    <t>　経営の健全性を示す経常収支比率は、100％を超えているものの、依然として財源不足を一般会計からの繰出金により賄われている状況です。企業債残高対事業規模比率については、企業債現在高が減少したことに加え一般会計負担額が増加したため低くなっております。水洗化率は96.77％と高水準に達しており、残りの未接続の世帯についても引き続き接続の促進を図っていきます。                                          なお、当町は公共下水道事業と特定環境保全公共下水道事業も行っており、合わせてみる必要があります。</t>
    <rPh sb="66" eb="68">
      <t>キギョウ</t>
    </rPh>
    <rPh sb="68" eb="69">
      <t>サイ</t>
    </rPh>
    <rPh sb="69" eb="71">
      <t>ザンダカ</t>
    </rPh>
    <rPh sb="71" eb="72">
      <t>タイ</t>
    </rPh>
    <rPh sb="72" eb="74">
      <t>ジギョウ</t>
    </rPh>
    <rPh sb="74" eb="76">
      <t>キボ</t>
    </rPh>
    <rPh sb="76" eb="78">
      <t>ヒリツ</t>
    </rPh>
    <rPh sb="84" eb="86">
      <t>キギョウ</t>
    </rPh>
    <rPh sb="86" eb="87">
      <t>サイ</t>
    </rPh>
    <rPh sb="87" eb="89">
      <t>ゲンザイ</t>
    </rPh>
    <rPh sb="91" eb="93">
      <t>ゲンショウ</t>
    </rPh>
    <rPh sb="98" eb="99">
      <t>クワ</t>
    </rPh>
    <rPh sb="100" eb="102">
      <t>イッパン</t>
    </rPh>
    <rPh sb="102" eb="104">
      <t>カイケイ</t>
    </rPh>
    <rPh sb="104" eb="106">
      <t>フタン</t>
    </rPh>
    <rPh sb="106" eb="107">
      <t>ガク</t>
    </rPh>
    <rPh sb="108" eb="110">
      <t>ゾウカ</t>
    </rPh>
    <rPh sb="114" eb="115">
      <t>ヒク</t>
    </rPh>
    <rPh sb="248" eb="24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</si>
</sst>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97D-4DDD-A8DC-94D1884C5CC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0.03</c:v>
                </c:pt>
              </c:numCache>
            </c:numRef>
          </c:val>
          <c:smooth val="0"/>
          <c:extLst>
            <c:ext xmlns:c16="http://schemas.microsoft.com/office/drawing/2014/chart" uri="{C3380CC4-5D6E-409C-BE32-E72D297353CC}">
              <c16:uniqueId val="{00000001-097D-4DDD-A8DC-94D1884C5CC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formatCode="#,##0.00;&quot;△&quot;#,##0.00">
                  <c:v>0</c:v>
                </c:pt>
                <c:pt idx="3">
                  <c:v>68.430000000000007</c:v>
                </c:pt>
                <c:pt idx="4">
                  <c:v>71.3</c:v>
                </c:pt>
              </c:numCache>
            </c:numRef>
          </c:val>
          <c:extLst>
            <c:ext xmlns:c16="http://schemas.microsoft.com/office/drawing/2014/chart" uri="{C3380CC4-5D6E-409C-BE32-E72D297353CC}">
              <c16:uniqueId val="{00000000-CC85-41BD-8059-578988D04F7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52.35</c:v>
                </c:pt>
              </c:numCache>
            </c:numRef>
          </c:val>
          <c:smooth val="0"/>
          <c:extLst>
            <c:ext xmlns:c16="http://schemas.microsoft.com/office/drawing/2014/chart" uri="{C3380CC4-5D6E-409C-BE32-E72D297353CC}">
              <c16:uniqueId val="{00000001-CC85-41BD-8059-578988D04F7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91.87</c:v>
                </c:pt>
                <c:pt idx="3">
                  <c:v>90.7</c:v>
                </c:pt>
                <c:pt idx="4">
                  <c:v>96.77</c:v>
                </c:pt>
              </c:numCache>
            </c:numRef>
          </c:val>
          <c:extLst>
            <c:ext xmlns:c16="http://schemas.microsoft.com/office/drawing/2014/chart" uri="{C3380CC4-5D6E-409C-BE32-E72D297353CC}">
              <c16:uniqueId val="{00000000-C98D-43EC-B6D8-5DE996BD0AF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84.39</c:v>
                </c:pt>
              </c:numCache>
            </c:numRef>
          </c:val>
          <c:smooth val="0"/>
          <c:extLst>
            <c:ext xmlns:c16="http://schemas.microsoft.com/office/drawing/2014/chart" uri="{C3380CC4-5D6E-409C-BE32-E72D297353CC}">
              <c16:uniqueId val="{00000001-C98D-43EC-B6D8-5DE996BD0AF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120.47</c:v>
                </c:pt>
                <c:pt idx="3">
                  <c:v>115.73</c:v>
                </c:pt>
                <c:pt idx="4">
                  <c:v>111.13</c:v>
                </c:pt>
              </c:numCache>
            </c:numRef>
          </c:val>
          <c:extLst>
            <c:ext xmlns:c16="http://schemas.microsoft.com/office/drawing/2014/chart" uri="{C3380CC4-5D6E-409C-BE32-E72D297353CC}">
              <c16:uniqueId val="{00000000-F0DD-4C26-BC2D-9652C5A6A13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106.07</c:v>
                </c:pt>
                <c:pt idx="4">
                  <c:v>105.5</c:v>
                </c:pt>
              </c:numCache>
            </c:numRef>
          </c:val>
          <c:smooth val="0"/>
          <c:extLst>
            <c:ext xmlns:c16="http://schemas.microsoft.com/office/drawing/2014/chart" uri="{C3380CC4-5D6E-409C-BE32-E72D297353CC}">
              <c16:uniqueId val="{00000001-F0DD-4C26-BC2D-9652C5A6A13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4.38</c:v>
                </c:pt>
                <c:pt idx="3">
                  <c:v>8.76</c:v>
                </c:pt>
                <c:pt idx="4">
                  <c:v>13.04</c:v>
                </c:pt>
              </c:numCache>
            </c:numRef>
          </c:val>
          <c:extLst>
            <c:ext xmlns:c16="http://schemas.microsoft.com/office/drawing/2014/chart" uri="{C3380CC4-5D6E-409C-BE32-E72D297353CC}">
              <c16:uniqueId val="{00000000-3A69-4E45-BBF9-71CACB2B48B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21.85</c:v>
                </c:pt>
                <c:pt idx="4">
                  <c:v>25.19</c:v>
                </c:pt>
              </c:numCache>
            </c:numRef>
          </c:val>
          <c:smooth val="0"/>
          <c:extLst>
            <c:ext xmlns:c16="http://schemas.microsoft.com/office/drawing/2014/chart" uri="{C3380CC4-5D6E-409C-BE32-E72D297353CC}">
              <c16:uniqueId val="{00000001-3A69-4E45-BBF9-71CACB2B48B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EDF-489C-860E-567AA29F9B5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4EDF-489C-860E-567AA29F9B5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2AB-4649-98B1-895D3F70529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132.04</c:v>
                </c:pt>
                <c:pt idx="4">
                  <c:v>145.43</c:v>
                </c:pt>
              </c:numCache>
            </c:numRef>
          </c:val>
          <c:smooth val="0"/>
          <c:extLst>
            <c:ext xmlns:c16="http://schemas.microsoft.com/office/drawing/2014/chart" uri="{C3380CC4-5D6E-409C-BE32-E72D297353CC}">
              <c16:uniqueId val="{00000001-E2AB-4649-98B1-895D3F70529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65.06</c:v>
                </c:pt>
                <c:pt idx="3">
                  <c:v>82.02</c:v>
                </c:pt>
                <c:pt idx="4">
                  <c:v>85.52</c:v>
                </c:pt>
              </c:numCache>
            </c:numRef>
          </c:val>
          <c:extLst>
            <c:ext xmlns:c16="http://schemas.microsoft.com/office/drawing/2014/chart" uri="{C3380CC4-5D6E-409C-BE32-E72D297353CC}">
              <c16:uniqueId val="{00000000-5CEC-4DD6-8094-708D6D73588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35.69</c:v>
                </c:pt>
                <c:pt idx="4">
                  <c:v>38.4</c:v>
                </c:pt>
              </c:numCache>
            </c:numRef>
          </c:val>
          <c:smooth val="0"/>
          <c:extLst>
            <c:ext xmlns:c16="http://schemas.microsoft.com/office/drawing/2014/chart" uri="{C3380CC4-5D6E-409C-BE32-E72D297353CC}">
              <c16:uniqueId val="{00000001-5CEC-4DD6-8094-708D6D73588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758.07</c:v>
                </c:pt>
                <c:pt idx="3">
                  <c:v>568.14</c:v>
                </c:pt>
                <c:pt idx="4">
                  <c:v>30.29</c:v>
                </c:pt>
              </c:numCache>
            </c:numRef>
          </c:val>
          <c:extLst>
            <c:ext xmlns:c16="http://schemas.microsoft.com/office/drawing/2014/chart" uri="{C3380CC4-5D6E-409C-BE32-E72D297353CC}">
              <c16:uniqueId val="{00000000-D6E1-43E4-A16D-FD49162F596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900.82</c:v>
                </c:pt>
              </c:numCache>
            </c:numRef>
          </c:val>
          <c:smooth val="0"/>
          <c:extLst>
            <c:ext xmlns:c16="http://schemas.microsoft.com/office/drawing/2014/chart" uri="{C3380CC4-5D6E-409C-BE32-E72D297353CC}">
              <c16:uniqueId val="{00000001-D6E1-43E4-A16D-FD49162F596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76.5</c:v>
                </c:pt>
                <c:pt idx="3">
                  <c:v>65.790000000000006</c:v>
                </c:pt>
                <c:pt idx="4">
                  <c:v>68.97</c:v>
                </c:pt>
              </c:numCache>
            </c:numRef>
          </c:val>
          <c:extLst>
            <c:ext xmlns:c16="http://schemas.microsoft.com/office/drawing/2014/chart" uri="{C3380CC4-5D6E-409C-BE32-E72D297353CC}">
              <c16:uniqueId val="{00000000-0B68-4380-B60F-4742487DF6D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52.94</c:v>
                </c:pt>
              </c:numCache>
            </c:numRef>
          </c:val>
          <c:smooth val="0"/>
          <c:extLst>
            <c:ext xmlns:c16="http://schemas.microsoft.com/office/drawing/2014/chart" uri="{C3380CC4-5D6E-409C-BE32-E72D297353CC}">
              <c16:uniqueId val="{00000001-0B68-4380-B60F-4742487DF6D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204.33</c:v>
                </c:pt>
                <c:pt idx="3">
                  <c:v>237.71</c:v>
                </c:pt>
                <c:pt idx="4">
                  <c:v>226.77</c:v>
                </c:pt>
              </c:numCache>
            </c:numRef>
          </c:val>
          <c:extLst>
            <c:ext xmlns:c16="http://schemas.microsoft.com/office/drawing/2014/chart" uri="{C3380CC4-5D6E-409C-BE32-E72D297353CC}">
              <c16:uniqueId val="{00000000-C828-4EC5-BAC1-3E1069E3479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303.27999999999997</c:v>
                </c:pt>
              </c:numCache>
            </c:numRef>
          </c:val>
          <c:smooth val="0"/>
          <c:extLst>
            <c:ext xmlns:c16="http://schemas.microsoft.com/office/drawing/2014/chart" uri="{C3380CC4-5D6E-409C-BE32-E72D297353CC}">
              <c16:uniqueId val="{00000001-C828-4EC5-BAC1-3E1069E3479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S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益城町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33718</v>
      </c>
      <c r="AM8" s="42"/>
      <c r="AN8" s="42"/>
      <c r="AO8" s="42"/>
      <c r="AP8" s="42"/>
      <c r="AQ8" s="42"/>
      <c r="AR8" s="42"/>
      <c r="AS8" s="42"/>
      <c r="AT8" s="35">
        <f>データ!T6</f>
        <v>65.680000000000007</v>
      </c>
      <c r="AU8" s="35"/>
      <c r="AV8" s="35"/>
      <c r="AW8" s="35"/>
      <c r="AX8" s="35"/>
      <c r="AY8" s="35"/>
      <c r="AZ8" s="35"/>
      <c r="BA8" s="35"/>
      <c r="BB8" s="35">
        <f>データ!U6</f>
        <v>513.37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67.55</v>
      </c>
      <c r="J10" s="35"/>
      <c r="K10" s="35"/>
      <c r="L10" s="35"/>
      <c r="M10" s="35"/>
      <c r="N10" s="35"/>
      <c r="O10" s="35"/>
      <c r="P10" s="35">
        <f>データ!P6</f>
        <v>5.59</v>
      </c>
      <c r="Q10" s="35"/>
      <c r="R10" s="35"/>
      <c r="S10" s="35"/>
      <c r="T10" s="35"/>
      <c r="U10" s="35"/>
      <c r="V10" s="35"/>
      <c r="W10" s="35">
        <f>データ!Q6</f>
        <v>90.97</v>
      </c>
      <c r="X10" s="35"/>
      <c r="Y10" s="35"/>
      <c r="Z10" s="35"/>
      <c r="AA10" s="35"/>
      <c r="AB10" s="35"/>
      <c r="AC10" s="35"/>
      <c r="AD10" s="42">
        <f>データ!R6</f>
        <v>3284</v>
      </c>
      <c r="AE10" s="42"/>
      <c r="AF10" s="42"/>
      <c r="AG10" s="42"/>
      <c r="AH10" s="42"/>
      <c r="AI10" s="42"/>
      <c r="AJ10" s="42"/>
      <c r="AK10" s="2"/>
      <c r="AL10" s="42">
        <f>データ!V6</f>
        <v>1890</v>
      </c>
      <c r="AM10" s="42"/>
      <c r="AN10" s="42"/>
      <c r="AO10" s="42"/>
      <c r="AP10" s="42"/>
      <c r="AQ10" s="42"/>
      <c r="AR10" s="42"/>
      <c r="AS10" s="42"/>
      <c r="AT10" s="35">
        <f>データ!W6</f>
        <v>0.95</v>
      </c>
      <c r="AU10" s="35"/>
      <c r="AV10" s="35"/>
      <c r="AW10" s="35"/>
      <c r="AX10" s="35"/>
      <c r="AY10" s="35"/>
      <c r="AZ10" s="35"/>
      <c r="BA10" s="35"/>
      <c r="BB10" s="35">
        <f>データ!X6</f>
        <v>1989.47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116</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0J6E7Eni5RQJJ/XP9QR3UP7hNDAgAb3C8r2AR0sTVvEb7rdl/hLToYsfMzf6IAR02BpA48V7U3HV+p+W9TqbjQ==" saltValue="dMLLKIkzF39jUA04TiMiw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434434</v>
      </c>
      <c r="D6" s="19">
        <f t="shared" si="3"/>
        <v>46</v>
      </c>
      <c r="E6" s="19">
        <f t="shared" si="3"/>
        <v>17</v>
      </c>
      <c r="F6" s="19">
        <f t="shared" si="3"/>
        <v>5</v>
      </c>
      <c r="G6" s="19">
        <f t="shared" si="3"/>
        <v>0</v>
      </c>
      <c r="H6" s="19" t="str">
        <f t="shared" si="3"/>
        <v>熊本県　益城町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67.55</v>
      </c>
      <c r="P6" s="20">
        <f t="shared" si="3"/>
        <v>5.59</v>
      </c>
      <c r="Q6" s="20">
        <f t="shared" si="3"/>
        <v>90.97</v>
      </c>
      <c r="R6" s="20">
        <f t="shared" si="3"/>
        <v>3284</v>
      </c>
      <c r="S6" s="20">
        <f t="shared" si="3"/>
        <v>33718</v>
      </c>
      <c r="T6" s="20">
        <f t="shared" si="3"/>
        <v>65.680000000000007</v>
      </c>
      <c r="U6" s="20">
        <f t="shared" si="3"/>
        <v>513.37</v>
      </c>
      <c r="V6" s="20">
        <f t="shared" si="3"/>
        <v>1890</v>
      </c>
      <c r="W6" s="20">
        <f t="shared" si="3"/>
        <v>0.95</v>
      </c>
      <c r="X6" s="20">
        <f t="shared" si="3"/>
        <v>1989.47</v>
      </c>
      <c r="Y6" s="21" t="str">
        <f>IF(Y7="",NA(),Y7)</f>
        <v>-</v>
      </c>
      <c r="Z6" s="21" t="str">
        <f t="shared" ref="Z6:AH6" si="4">IF(Z7="",NA(),Z7)</f>
        <v>-</v>
      </c>
      <c r="AA6" s="21">
        <f t="shared" si="4"/>
        <v>120.47</v>
      </c>
      <c r="AB6" s="21">
        <f t="shared" si="4"/>
        <v>115.73</v>
      </c>
      <c r="AC6" s="21">
        <f t="shared" si="4"/>
        <v>111.13</v>
      </c>
      <c r="AD6" s="21" t="str">
        <f t="shared" si="4"/>
        <v>-</v>
      </c>
      <c r="AE6" s="21" t="str">
        <f t="shared" si="4"/>
        <v>-</v>
      </c>
      <c r="AF6" s="21">
        <f t="shared" si="4"/>
        <v>106.37</v>
      </c>
      <c r="AG6" s="21">
        <f t="shared" si="4"/>
        <v>106.07</v>
      </c>
      <c r="AH6" s="21">
        <f t="shared" si="4"/>
        <v>105.5</v>
      </c>
      <c r="AI6" s="20" t="str">
        <f>IF(AI7="","",IF(AI7="-","【-】","【"&amp;SUBSTITUTE(TEXT(AI7,"#,##0.00"),"-","△")&amp;"】"))</f>
        <v>【103.61】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139.02000000000001</v>
      </c>
      <c r="AR6" s="21">
        <f t="shared" si="5"/>
        <v>132.04</v>
      </c>
      <c r="AS6" s="21">
        <f t="shared" si="5"/>
        <v>145.43</v>
      </c>
      <c r="AT6" s="20" t="str">
        <f>IF(AT7="","",IF(AT7="-","【-】","【"&amp;SUBSTITUTE(TEXT(AT7,"#,##0.00"),"-","△")&amp;"】"))</f>
        <v>【133.62】</v>
      </c>
      <c r="AU6" s="21" t="str">
        <f>IF(AU7="",NA(),AU7)</f>
        <v>-</v>
      </c>
      <c r="AV6" s="21" t="str">
        <f t="shared" ref="AV6:BD6" si="6">IF(AV7="",NA(),AV7)</f>
        <v>-</v>
      </c>
      <c r="AW6" s="21">
        <f t="shared" si="6"/>
        <v>65.06</v>
      </c>
      <c r="AX6" s="21">
        <f t="shared" si="6"/>
        <v>82.02</v>
      </c>
      <c r="AY6" s="21">
        <f t="shared" si="6"/>
        <v>85.52</v>
      </c>
      <c r="AZ6" s="21" t="str">
        <f t="shared" si="6"/>
        <v>-</v>
      </c>
      <c r="BA6" s="21" t="str">
        <f t="shared" si="6"/>
        <v>-</v>
      </c>
      <c r="BB6" s="21">
        <f t="shared" si="6"/>
        <v>29.13</v>
      </c>
      <c r="BC6" s="21">
        <f t="shared" si="6"/>
        <v>35.69</v>
      </c>
      <c r="BD6" s="21">
        <f t="shared" si="6"/>
        <v>38.4</v>
      </c>
      <c r="BE6" s="20" t="str">
        <f>IF(BE7="","",IF(BE7="-","【-】","【"&amp;SUBSTITUTE(TEXT(BE7,"#,##0.00"),"-","△")&amp;"】"))</f>
        <v>【36.94】</v>
      </c>
      <c r="BF6" s="21" t="str">
        <f>IF(BF7="",NA(),BF7)</f>
        <v>-</v>
      </c>
      <c r="BG6" s="21" t="str">
        <f t="shared" ref="BG6:BO6" si="7">IF(BG7="",NA(),BG7)</f>
        <v>-</v>
      </c>
      <c r="BH6" s="21">
        <f t="shared" si="7"/>
        <v>758.07</v>
      </c>
      <c r="BI6" s="21">
        <f t="shared" si="7"/>
        <v>568.14</v>
      </c>
      <c r="BJ6" s="21">
        <f t="shared" si="7"/>
        <v>30.29</v>
      </c>
      <c r="BK6" s="21" t="str">
        <f t="shared" si="7"/>
        <v>-</v>
      </c>
      <c r="BL6" s="21" t="str">
        <f t="shared" si="7"/>
        <v>-</v>
      </c>
      <c r="BM6" s="21">
        <f t="shared" si="7"/>
        <v>867.83</v>
      </c>
      <c r="BN6" s="21">
        <f t="shared" si="7"/>
        <v>791.76</v>
      </c>
      <c r="BO6" s="21">
        <f t="shared" si="7"/>
        <v>900.82</v>
      </c>
      <c r="BP6" s="20" t="str">
        <f>IF(BP7="","",IF(BP7="-","【-】","【"&amp;SUBSTITUTE(TEXT(BP7,"#,##0.00"),"-","△")&amp;"】"))</f>
        <v>【809.19】</v>
      </c>
      <c r="BQ6" s="21" t="str">
        <f>IF(BQ7="",NA(),BQ7)</f>
        <v>-</v>
      </c>
      <c r="BR6" s="21" t="str">
        <f t="shared" ref="BR6:BZ6" si="8">IF(BR7="",NA(),BR7)</f>
        <v>-</v>
      </c>
      <c r="BS6" s="21">
        <f t="shared" si="8"/>
        <v>76.5</v>
      </c>
      <c r="BT6" s="21">
        <f t="shared" si="8"/>
        <v>65.790000000000006</v>
      </c>
      <c r="BU6" s="21">
        <f t="shared" si="8"/>
        <v>68.97</v>
      </c>
      <c r="BV6" s="21" t="str">
        <f t="shared" si="8"/>
        <v>-</v>
      </c>
      <c r="BW6" s="21" t="str">
        <f t="shared" si="8"/>
        <v>-</v>
      </c>
      <c r="BX6" s="21">
        <f t="shared" si="8"/>
        <v>57.08</v>
      </c>
      <c r="BY6" s="21">
        <f t="shared" si="8"/>
        <v>56.26</v>
      </c>
      <c r="BZ6" s="21">
        <f t="shared" si="8"/>
        <v>52.94</v>
      </c>
      <c r="CA6" s="20" t="str">
        <f>IF(CA7="","",IF(CA7="-","【-】","【"&amp;SUBSTITUTE(TEXT(CA7,"#,##0.00"),"-","△")&amp;"】"))</f>
        <v>【57.02】</v>
      </c>
      <c r="CB6" s="21" t="str">
        <f>IF(CB7="",NA(),CB7)</f>
        <v>-</v>
      </c>
      <c r="CC6" s="21" t="str">
        <f t="shared" ref="CC6:CK6" si="9">IF(CC7="",NA(),CC7)</f>
        <v>-</v>
      </c>
      <c r="CD6" s="21">
        <f t="shared" si="9"/>
        <v>204.33</v>
      </c>
      <c r="CE6" s="21">
        <f t="shared" si="9"/>
        <v>237.71</v>
      </c>
      <c r="CF6" s="21">
        <f t="shared" si="9"/>
        <v>226.77</v>
      </c>
      <c r="CG6" s="21" t="str">
        <f t="shared" si="9"/>
        <v>-</v>
      </c>
      <c r="CH6" s="21" t="str">
        <f t="shared" si="9"/>
        <v>-</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0">
        <f t="shared" si="10"/>
        <v>0</v>
      </c>
      <c r="CP6" s="21">
        <f t="shared" si="10"/>
        <v>68.430000000000007</v>
      </c>
      <c r="CQ6" s="21">
        <f t="shared" si="10"/>
        <v>71.3</v>
      </c>
      <c r="CR6" s="21" t="str">
        <f t="shared" si="10"/>
        <v>-</v>
      </c>
      <c r="CS6" s="21" t="str">
        <f t="shared" si="10"/>
        <v>-</v>
      </c>
      <c r="CT6" s="21">
        <f t="shared" si="10"/>
        <v>54.83</v>
      </c>
      <c r="CU6" s="21">
        <f t="shared" si="10"/>
        <v>66.53</v>
      </c>
      <c r="CV6" s="21">
        <f t="shared" si="10"/>
        <v>52.35</v>
      </c>
      <c r="CW6" s="20" t="str">
        <f>IF(CW7="","",IF(CW7="-","【-】","【"&amp;SUBSTITUTE(TEXT(CW7,"#,##0.00"),"-","△")&amp;"】"))</f>
        <v>【52.55】</v>
      </c>
      <c r="CX6" s="21" t="str">
        <f>IF(CX7="",NA(),CX7)</f>
        <v>-</v>
      </c>
      <c r="CY6" s="21" t="str">
        <f t="shared" ref="CY6:DG6" si="11">IF(CY7="",NA(),CY7)</f>
        <v>-</v>
      </c>
      <c r="CZ6" s="21">
        <f t="shared" si="11"/>
        <v>91.87</v>
      </c>
      <c r="DA6" s="21">
        <f t="shared" si="11"/>
        <v>90.7</v>
      </c>
      <c r="DB6" s="21">
        <f t="shared" si="11"/>
        <v>96.77</v>
      </c>
      <c r="DC6" s="21" t="str">
        <f t="shared" si="11"/>
        <v>-</v>
      </c>
      <c r="DD6" s="21" t="str">
        <f t="shared" si="11"/>
        <v>-</v>
      </c>
      <c r="DE6" s="21">
        <f t="shared" si="11"/>
        <v>84.7</v>
      </c>
      <c r="DF6" s="21">
        <f t="shared" si="11"/>
        <v>84.67</v>
      </c>
      <c r="DG6" s="21">
        <f t="shared" si="11"/>
        <v>84.39</v>
      </c>
      <c r="DH6" s="20" t="str">
        <f>IF(DH7="","",IF(DH7="-","【-】","【"&amp;SUBSTITUTE(TEXT(DH7,"#,##0.00"),"-","△")&amp;"】"))</f>
        <v>【87.30】</v>
      </c>
      <c r="DI6" s="21" t="str">
        <f>IF(DI7="",NA(),DI7)</f>
        <v>-</v>
      </c>
      <c r="DJ6" s="21" t="str">
        <f t="shared" ref="DJ6:DR6" si="12">IF(DJ7="",NA(),DJ7)</f>
        <v>-</v>
      </c>
      <c r="DK6" s="21">
        <f t="shared" si="12"/>
        <v>4.38</v>
      </c>
      <c r="DL6" s="21">
        <f t="shared" si="12"/>
        <v>8.76</v>
      </c>
      <c r="DM6" s="21">
        <f t="shared" si="12"/>
        <v>13.04</v>
      </c>
      <c r="DN6" s="21" t="str">
        <f t="shared" si="12"/>
        <v>-</v>
      </c>
      <c r="DO6" s="21" t="str">
        <f t="shared" si="12"/>
        <v>-</v>
      </c>
      <c r="DP6" s="21">
        <f t="shared" si="12"/>
        <v>20.34</v>
      </c>
      <c r="DQ6" s="21">
        <f t="shared" si="12"/>
        <v>21.85</v>
      </c>
      <c r="DR6" s="21">
        <f t="shared" si="12"/>
        <v>25.19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0.25</v>
      </c>
      <c r="EM6" s="21">
        <f t="shared" si="14"/>
        <v>0.05</v>
      </c>
      <c r="EN6" s="21">
        <f t="shared" si="14"/>
        <v>0.03</v>
      </c>
      <c r="EO6" s="20" t="str">
        <f>IF(EO7="","",IF(EO7="-","【-】","【"&amp;SUBSTITUTE(TEXT(EO7,"#,##0.00"),"-","△")&amp;"】"))</f>
        <v>【0.02】</v>
      </c>
    </row>
    <row r="7" spans="1:148" s="22" customFormat="1" x14ac:dyDescent="0.15">
      <c r="A7" s="14"/>
      <c r="B7" s="23">
        <v>2022</v>
      </c>
      <c r="C7" s="23">
        <v>434434</v>
      </c>
      <c r="D7" s="23">
        <v>46</v>
      </c>
      <c r="E7" s="23">
        <v>17</v>
      </c>
      <c r="F7" s="23">
        <v>5</v>
      </c>
      <c r="G7" s="23">
        <v>0</v>
      </c>
      <c r="H7" s="23" t="s">
        <v>96</v>
      </c>
      <c r="I7" s="23" t="s">
        <v>97</v>
      </c>
      <c r="J7" s="23" t="s">
        <v>98</v>
      </c>
      <c r="K7" s="23" t="s">
        <v>99</v>
      </c>
      <c r="L7" s="23" t="s">
        <v>100</v>
      </c>
      <c r="M7" s="23" t="s">
        <v>101</v>
      </c>
      <c r="N7" s="24" t="s">
        <v>102</v>
      </c>
      <c r="O7" s="24">
        <v>67.55</v>
      </c>
      <c r="P7" s="24">
        <v>5.59</v>
      </c>
      <c r="Q7" s="24">
        <v>90.97</v>
      </c>
      <c r="R7" s="24">
        <v>3284</v>
      </c>
      <c r="S7" s="24">
        <v>33718</v>
      </c>
      <c r="T7" s="24">
        <v>65.680000000000007</v>
      </c>
      <c r="U7" s="24">
        <v>513.37</v>
      </c>
      <c r="V7" s="24">
        <v>1890</v>
      </c>
      <c r="W7" s="24">
        <v>0.95</v>
      </c>
      <c r="X7" s="24">
        <v>1989.47</v>
      </c>
      <c r="Y7" s="24" t="s">
        <v>102</v>
      </c>
      <c r="Z7" s="24" t="s">
        <v>102</v>
      </c>
      <c r="AA7" s="24">
        <v>120.47</v>
      </c>
      <c r="AB7" s="24">
        <v>115.73</v>
      </c>
      <c r="AC7" s="24">
        <v>111.13</v>
      </c>
      <c r="AD7" s="24" t="s">
        <v>102</v>
      </c>
      <c r="AE7" s="24" t="s">
        <v>102</v>
      </c>
      <c r="AF7" s="24">
        <v>106.37</v>
      </c>
      <c r="AG7" s="24">
        <v>106.07</v>
      </c>
      <c r="AH7" s="24">
        <v>105.5</v>
      </c>
      <c r="AI7" s="24">
        <v>103.61</v>
      </c>
      <c r="AJ7" s="24" t="s">
        <v>102</v>
      </c>
      <c r="AK7" s="24" t="s">
        <v>102</v>
      </c>
      <c r="AL7" s="24">
        <v>0</v>
      </c>
      <c r="AM7" s="24">
        <v>0</v>
      </c>
      <c r="AN7" s="24">
        <v>0</v>
      </c>
      <c r="AO7" s="24" t="s">
        <v>102</v>
      </c>
      <c r="AP7" s="24" t="s">
        <v>102</v>
      </c>
      <c r="AQ7" s="24">
        <v>139.02000000000001</v>
      </c>
      <c r="AR7" s="24">
        <v>132.04</v>
      </c>
      <c r="AS7" s="24">
        <v>145.43</v>
      </c>
      <c r="AT7" s="24">
        <v>133.62</v>
      </c>
      <c r="AU7" s="24" t="s">
        <v>102</v>
      </c>
      <c r="AV7" s="24" t="s">
        <v>102</v>
      </c>
      <c r="AW7" s="24">
        <v>65.06</v>
      </c>
      <c r="AX7" s="24">
        <v>82.02</v>
      </c>
      <c r="AY7" s="24">
        <v>85.52</v>
      </c>
      <c r="AZ7" s="24" t="s">
        <v>102</v>
      </c>
      <c r="BA7" s="24" t="s">
        <v>102</v>
      </c>
      <c r="BB7" s="24">
        <v>29.13</v>
      </c>
      <c r="BC7" s="24">
        <v>35.69</v>
      </c>
      <c r="BD7" s="24">
        <v>38.4</v>
      </c>
      <c r="BE7" s="24">
        <v>36.94</v>
      </c>
      <c r="BF7" s="24" t="s">
        <v>102</v>
      </c>
      <c r="BG7" s="24" t="s">
        <v>102</v>
      </c>
      <c r="BH7" s="24">
        <v>758.07</v>
      </c>
      <c r="BI7" s="24">
        <v>568.14</v>
      </c>
      <c r="BJ7" s="24">
        <v>30.29</v>
      </c>
      <c r="BK7" s="24" t="s">
        <v>102</v>
      </c>
      <c r="BL7" s="24" t="s">
        <v>102</v>
      </c>
      <c r="BM7" s="24">
        <v>867.83</v>
      </c>
      <c r="BN7" s="24">
        <v>791.76</v>
      </c>
      <c r="BO7" s="24">
        <v>900.82</v>
      </c>
      <c r="BP7" s="24">
        <v>809.19</v>
      </c>
      <c r="BQ7" s="24" t="s">
        <v>102</v>
      </c>
      <c r="BR7" s="24" t="s">
        <v>102</v>
      </c>
      <c r="BS7" s="24">
        <v>76.5</v>
      </c>
      <c r="BT7" s="24">
        <v>65.790000000000006</v>
      </c>
      <c r="BU7" s="24">
        <v>68.97</v>
      </c>
      <c r="BV7" s="24" t="s">
        <v>102</v>
      </c>
      <c r="BW7" s="24" t="s">
        <v>102</v>
      </c>
      <c r="BX7" s="24">
        <v>57.08</v>
      </c>
      <c r="BY7" s="24">
        <v>56.26</v>
      </c>
      <c r="BZ7" s="24">
        <v>52.94</v>
      </c>
      <c r="CA7" s="24">
        <v>57.02</v>
      </c>
      <c r="CB7" s="24" t="s">
        <v>102</v>
      </c>
      <c r="CC7" s="24" t="s">
        <v>102</v>
      </c>
      <c r="CD7" s="24">
        <v>204.33</v>
      </c>
      <c r="CE7" s="24">
        <v>237.71</v>
      </c>
      <c r="CF7" s="24">
        <v>226.77</v>
      </c>
      <c r="CG7" s="24" t="s">
        <v>102</v>
      </c>
      <c r="CH7" s="24" t="s">
        <v>102</v>
      </c>
      <c r="CI7" s="24">
        <v>274.99</v>
      </c>
      <c r="CJ7" s="24">
        <v>282.08999999999997</v>
      </c>
      <c r="CK7" s="24">
        <v>303.27999999999997</v>
      </c>
      <c r="CL7" s="24">
        <v>273.68</v>
      </c>
      <c r="CM7" s="24" t="s">
        <v>102</v>
      </c>
      <c r="CN7" s="24" t="s">
        <v>102</v>
      </c>
      <c r="CO7" s="24">
        <v>0</v>
      </c>
      <c r="CP7" s="24">
        <v>68.430000000000007</v>
      </c>
      <c r="CQ7" s="24">
        <v>71.3</v>
      </c>
      <c r="CR7" s="24" t="s">
        <v>102</v>
      </c>
      <c r="CS7" s="24" t="s">
        <v>102</v>
      </c>
      <c r="CT7" s="24">
        <v>54.83</v>
      </c>
      <c r="CU7" s="24">
        <v>66.53</v>
      </c>
      <c r="CV7" s="24">
        <v>52.35</v>
      </c>
      <c r="CW7" s="24">
        <v>52.55</v>
      </c>
      <c r="CX7" s="24" t="s">
        <v>102</v>
      </c>
      <c r="CY7" s="24" t="s">
        <v>102</v>
      </c>
      <c r="CZ7" s="24">
        <v>91.87</v>
      </c>
      <c r="DA7" s="24">
        <v>90.7</v>
      </c>
      <c r="DB7" s="24">
        <v>96.77</v>
      </c>
      <c r="DC7" s="24" t="s">
        <v>102</v>
      </c>
      <c r="DD7" s="24" t="s">
        <v>102</v>
      </c>
      <c r="DE7" s="24">
        <v>84.7</v>
      </c>
      <c r="DF7" s="24">
        <v>84.67</v>
      </c>
      <c r="DG7" s="24">
        <v>84.39</v>
      </c>
      <c r="DH7" s="24">
        <v>87.3</v>
      </c>
      <c r="DI7" s="24" t="s">
        <v>102</v>
      </c>
      <c r="DJ7" s="24" t="s">
        <v>102</v>
      </c>
      <c r="DK7" s="24">
        <v>4.38</v>
      </c>
      <c r="DL7" s="24">
        <v>8.76</v>
      </c>
      <c r="DM7" s="24">
        <v>13.04</v>
      </c>
      <c r="DN7" s="24" t="s">
        <v>102</v>
      </c>
      <c r="DO7" s="24" t="s">
        <v>102</v>
      </c>
      <c r="DP7" s="24">
        <v>20.34</v>
      </c>
      <c r="DQ7" s="24">
        <v>21.85</v>
      </c>
      <c r="DR7" s="24">
        <v>25.19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2023-12-12T01:04:45Z</dcterms:created>
  <dcterms:modified xsi:type="dcterms:W3CDTF">2024-02-15T23:54:03Z</dcterms:modified>
  <cp:category/>
</cp:coreProperties>
</file>