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0.1.1.156\share\10704_下水道課\データ\02＿庶務関係事務\05＿決算関係（庶務担当分）\経営比較分析表\R5(R4分析)\"/>
    </mc:Choice>
  </mc:AlternateContent>
  <xr:revisionPtr revIDLastSave="0" documentId="13_ncr:1_{C7DDC8FA-B15D-47F8-8044-93A52634E616}" xr6:coauthVersionLast="47" xr6:coauthVersionMax="47" xr10:uidLastSave="{00000000-0000-0000-0000-000000000000}"/>
  <workbookProtection workbookAlgorithmName="SHA-512" workbookHashValue="uryQPzLVkXVJqNLhmvdC8wspePriY1hWHMSVXNlWCZUoK1rkciwOu8kJxPzuJACQTrG2jqZjCzTqOXzsO6oxHw==" workbookSaltValue="v3UdAqrdFKIOyt2Xq7jsRQ=="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F85" i="4"/>
  <c r="E85" i="4"/>
  <c r="AL10" i="4"/>
  <c r="W10" i="4"/>
  <c r="P10" i="4"/>
  <c r="I10" i="4"/>
  <c r="B10"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<sst xmlns="http://schemas.openxmlformats.org/spreadsheetml/2006/main" count="231" uniqueCount="116">
  <si>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</si>
  <si>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</si>
  <si>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</si>
  <si>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</si>
  <si>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</si>
  <si>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</si>
  <si>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</si>
  <si>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</si>
  <si>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</si>
  <si>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</si>
  <si>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</si>
  <si>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</si>
  <si>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</si>
  <si>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</si>
  <si>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</si>
  <si>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</si>
  <si>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</si>
  <si>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</si>
  <si>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</si>
  <si>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</si>
  <si>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</si>
  <si>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</si>
  <si>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</si>
  <si>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</si>
  <si>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</si>
  <si>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</si>
  <si>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</si>
  <si>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</si>
  <si>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</si>
  <si>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</si>
  <si>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</si>
  <si>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</si>
  <si>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</si>
  <si>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</si>
  <si>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</si>
  <si>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</si>
  <si>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</si>
  <si>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</si>
  <si>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</si>
  <si>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</si>
  <si>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</si>
  <si>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</si>
  <si>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</si>
  <si>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</si>
  <si>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</si>
  <si>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</si>
  <si>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</si>
  <si>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</si>
  <si>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</si>
  <si>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</si>
  <si>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</si>
  <si>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</si>
  <si>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</si>
  <si>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</si>
  <si>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</si>
  <si>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</si>
  <si>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</si>
  <si>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</si>
  <si>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</si>
  <si>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</si>
  <si>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</si>
  <si>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</si>
  <si>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</si>
  <si>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</si>
  <si>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</si>
  <si>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</si>
  <si>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</si>
  <si>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</si>
  <si>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</si>
  <si>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</si>
  <si>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</si>
  <si>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</si>
  <si>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</si>
  <si>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</si>
  <si>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</si>
  <si>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</si>
  <si>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</si>
  <si>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</si>
  <si>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</si>
  <si>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</si>
  <si>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</si>
  <si>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</si>
  <si>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</si>
  <si>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</si>
  <si>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</si>
  <si>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</si>
  <si>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</si>
  <si>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</si>
  <si>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</si>
  <si>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</si>
  <si>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</si>
  <si>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</si>
  <si>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</si>
  <si>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</si>
  <si>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</si>
  <si>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</si>
  <si>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合志市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</si>
  <si>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</si>
  <si>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</si>
  <si>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</si>
  <si>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</si>
  <si>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</si>
  <si>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</si>
  <si>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</si>
  <si>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</si>
  <si>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</si>
  <si>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</si>
  <si>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</si>
  <si>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</si>
  <si>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</si>
  <si>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</si>
  <si>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</si>
  <si>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</si>
  <si>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事業については、平成4年の供用開始から30年が経過しています。処理場やポンプ場施設において電気設備・機械設備等の老朽化が進んでいます。長寿命化計画やストックマネジメント計画に基づき、更新の優先度が高いとされた順に国庫補助事業の採択を受けながら改築・更新を実施しています。令和6年度から処理場及び汚水中継ポンプ場施設の大規模な耐震・改築工事を予定しています。</t>
    <rPh sb="1" eb="3">
      <t>ホンシ</t>
    </rPh>
    <rPh sb="34" eb="37">
      <t>ショリジョウ</t>
    </rPh>
    <rPh sb="41" eb="42">
      <t>ジョウ</t>
    </rPh>
    <rPh sb="42" eb="44">
      <t>シセツ</t>
    </rPh>
    <rPh sb="57" eb="58">
      <t>トウ</t>
    </rPh>
    <rPh sb="59" eb="62">
      <t>ロウキュウカ</t>
    </rPh>
    <rPh sb="63" eb="64">
      <t>スス</t>
    </rPh>
    <rPh sb="94" eb="96">
      <t>コウシン</t>
    </rPh>
    <rPh sb="97" eb="100">
      <t>ユウセンド</t>
    </rPh>
    <rPh sb="101" eb="102">
      <t>タカ</t>
    </rPh>
    <rPh sb="107" eb="108">
      <t>ジュン</t>
    </rPh>
    <rPh sb="130" eb="132">
      <t>ジッシ</t>
    </rPh>
    <rPh sb="145" eb="148">
      <t>ショリジョウ</t>
    </rPh>
    <rPh sb="148" eb="149">
      <t>オヨ</t>
    </rPh>
    <rPh sb="150" eb="152">
      <t>オスイ</t>
    </rPh>
    <rPh sb="152" eb="154">
      <t>チュウケイ</t>
    </rPh>
    <rPh sb="157" eb="158">
      <t>ジョウ</t>
    </rPh>
    <rPh sb="158" eb="160">
      <t>シセツ</t>
    </rPh>
    <rPh sb="161" eb="164">
      <t>ダイキボ</t>
    </rPh>
    <rPh sb="165" eb="167">
      <t>タイシン</t>
    </rPh>
    <rPh sb="168" eb="170">
      <t>カイチク</t>
    </rPh>
    <rPh sb="170" eb="172">
      <t>コウジ</t>
    </rPh>
    <rPh sb="173" eb="175">
      <t>ヨテイ</t>
    </rPh>
    <phoneticPr fontId="4"/>
  </si>
  <si>
    <t>　本市の特定環境保全公共下水道事業は、単独処理場1箇所と汚水中継ポンプ場4箇所を有し、公共下水道事業、農業集落排水事業と同一の料金体系としています。　
　平成27年度から地方公営企業会計に移行し、8回目の決算となりましたが、①の経常収支比率は、89.41％で100％未満となり単年度収支が8期連続の赤字となりました。⑤の経費回収率についても87.38％で100％未満となり汚水処理費用を使用料収入で賄えていない状況であり、依然として一般会計からの繰入金に依存した経営となっています。
　営業収益に対する累積欠損金の状況を表す②の累積欠損金比率は前年度よりも悪化し、264.19％となりました。総費用が総収益を上回り当年度純損失が発生し、損失を補填する剰余金もなく、累積欠損金が増加したためです。今後も使用料改定による使用料収入の増収や維持管理費等のコスト抑制に努めながら累積欠損金の解消を目指していきます。
　④の企業債残高対事業規模比率は、類似団体平均値より高いものの、企業債残高の減により年々減少しています。必要な更新事業を先送りにすることがないよう留意していく必要があります。</t>
    <rPh sb="40" eb="41">
      <t>ユウ</t>
    </rPh>
    <rPh sb="211" eb="213">
      <t>イゼン</t>
    </rPh>
    <rPh sb="272" eb="275">
      <t>ゼンネンド</t>
    </rPh>
    <rPh sb="278" eb="280">
      <t>アッカ</t>
    </rPh>
    <rPh sb="307" eb="310">
      <t>トウネンド</t>
    </rPh>
    <rPh sb="310" eb="311">
      <t>ジュン</t>
    </rPh>
    <rPh sb="311" eb="313">
      <t>ソンシツ</t>
    </rPh>
    <rPh sb="318" eb="320">
      <t>ソンシツ</t>
    </rPh>
    <rPh sb="338" eb="340">
      <t>ゾウカ</t>
    </rPh>
    <phoneticPr fontId="4"/>
  </si>
  <si>
    <t>　本事業については、処理区域人口の少ない地域を対象としているため、汚水処理原価が高くなる傾向があります。安定した下水道事業サービスの持続と施設の老朽化へ対応するためには使用料値上げは不可避であり、令和元年度に1回目、令和5年9月に2回目の値上げを行いました。さらに、令和9年度に3回目の値上げを行う予定です。また、老朽化対策としてストックマネジメント計画に基づき、更新事業を計画的に進めています。
　本市は今後数年は人口増が見込まれますが、いずれ人口が減少していくことが予想されるため将来を見据えた経営が必要と考えています。今年度（令和5年度）に経営戦略の見直しを行い、経営環境の変化に適切に対応するとともに、引き続き下水道事業の効率化と経営の健全化に取り組んでいきます。</t>
    <rPh sb="10" eb="12">
      <t>ショリ</t>
    </rPh>
    <rPh sb="12" eb="14">
      <t>クイキ</t>
    </rPh>
    <rPh sb="14" eb="16">
      <t>ジンコウ</t>
    </rPh>
    <rPh sb="17" eb="18">
      <t>スク</t>
    </rPh>
    <rPh sb="20" eb="22">
      <t>チイキ</t>
    </rPh>
    <rPh sb="23" eb="25">
      <t>タイショウ</t>
    </rPh>
    <rPh sb="33" eb="35">
      <t>オスイ</t>
    </rPh>
    <rPh sb="35" eb="37">
      <t>ショリ</t>
    </rPh>
    <rPh sb="37" eb="39">
      <t>ゲンカ</t>
    </rPh>
    <rPh sb="40" eb="41">
      <t>タカ</t>
    </rPh>
    <rPh sb="44" eb="46">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</si>
</sst>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0.01</c:v>
                </c:pt>
                <c:pt idx="2" formatCode="#,##0.00;&quot;△&quot;#,##0.00">
                  <c:v>0</c:v>
                </c:pt>
                <c:pt idx="3" formatCode="#,##0.00;&quot;△&quot;#,##0.00">
                  <c:v>0</c:v>
                </c:pt>
                <c:pt idx="4">
                  <c:v>0.14000000000000001</c:v>
                </c:pt>
              </c:numCache>
            </c:numRef>
          </c:val>
          <c:extLst>
            <c:ext xmlns:c16="http://schemas.microsoft.com/office/drawing/2014/chart" uri="{C3380CC4-5D6E-409C-BE32-E72D297353CC}">
              <c16:uniqueId val="{00000000-5760-4CF7-A3C5-914D8DAB3C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0.27</c:v>
                </c:pt>
                <c:pt idx="4">
                  <c:v>0.22</c:v>
                </c:pt>
              </c:numCache>
            </c:numRef>
          </c:val>
          <c:smooth val="0"/>
          <c:extLst>
            <c:ext xmlns:c16="http://schemas.microsoft.com/office/drawing/2014/chart" uri="{C3380CC4-5D6E-409C-BE32-E72D297353CC}">
              <c16:uniqueId val="{00000001-5760-4CF7-A3C5-914D8DAB3C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65.03</c:v>
                </c:pt>
                <c:pt idx="1">
                  <c:v>67.48</c:v>
                </c:pt>
                <c:pt idx="2">
                  <c:v>71.209999999999994</c:v>
                </c:pt>
                <c:pt idx="3">
                  <c:v>73.22</c:v>
                </c:pt>
                <c:pt idx="4">
                  <c:v>73.069999999999993</c:v>
                </c:pt>
              </c:numCache>
            </c:numRef>
          </c:val>
          <c:extLst>
            <c:ext xmlns:c16="http://schemas.microsoft.com/office/drawing/2014/chart" uri="{C3380CC4-5D6E-409C-BE32-E72D297353CC}">
              <c16:uniqueId val="{00000000-9E44-4FB8-9FD9-C4AAEA64A2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44.24</c:v>
                </c:pt>
                <c:pt idx="4">
                  <c:v>45.3</c:v>
                </c:pt>
              </c:numCache>
            </c:numRef>
          </c:val>
          <c:smooth val="0"/>
          <c:extLst>
            <c:ext xmlns:c16="http://schemas.microsoft.com/office/drawing/2014/chart" uri="{C3380CC4-5D6E-409C-BE32-E72D297353CC}">
              <c16:uniqueId val="{00000001-9E44-4FB8-9FD9-C4AAEA64A2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82.94</c:v>
                </c:pt>
                <c:pt idx="1">
                  <c:v>95.68</c:v>
                </c:pt>
                <c:pt idx="2">
                  <c:v>99.49</c:v>
                </c:pt>
                <c:pt idx="3">
                  <c:v>99.34</c:v>
                </c:pt>
                <c:pt idx="4">
                  <c:v>99.37</c:v>
                </c:pt>
              </c:numCache>
            </c:numRef>
          </c:val>
          <c:extLst>
            <c:ext xmlns:c16="http://schemas.microsoft.com/office/drawing/2014/chart" uri="{C3380CC4-5D6E-409C-BE32-E72D297353CC}">
              <c16:uniqueId val="{00000000-2E47-45D1-8BB5-012C6DED283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88.15</c:v>
                </c:pt>
                <c:pt idx="4">
                  <c:v>88.37</c:v>
                </c:pt>
              </c:numCache>
            </c:numRef>
          </c:val>
          <c:smooth val="0"/>
          <c:extLst>
            <c:ext xmlns:c16="http://schemas.microsoft.com/office/drawing/2014/chart" uri="{C3380CC4-5D6E-409C-BE32-E72D297353CC}">
              <c16:uniqueId val="{00000001-2E47-45D1-8BB5-012C6DED283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83.19</c:v>
                </c:pt>
                <c:pt idx="1">
                  <c:v>90.11</c:v>
                </c:pt>
                <c:pt idx="2">
                  <c:v>98.08</c:v>
                </c:pt>
                <c:pt idx="3">
                  <c:v>95.04</c:v>
                </c:pt>
                <c:pt idx="4">
                  <c:v>89.41</c:v>
                </c:pt>
              </c:numCache>
            </c:numRef>
          </c:val>
          <c:extLst>
            <c:ext xmlns:c16="http://schemas.microsoft.com/office/drawing/2014/chart" uri="{C3380CC4-5D6E-409C-BE32-E72D297353CC}">
              <c16:uniqueId val="{00000000-41AA-4C50-A5AE-059B8DB51C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104.11</c:v>
                </c:pt>
                <c:pt idx="4">
                  <c:v>101.98</c:v>
                </c:pt>
              </c:numCache>
            </c:numRef>
          </c:val>
          <c:smooth val="0"/>
          <c:extLst>
            <c:ext xmlns:c16="http://schemas.microsoft.com/office/drawing/2014/chart" uri="{C3380CC4-5D6E-409C-BE32-E72D297353CC}">
              <c16:uniqueId val="{00000001-41AA-4C50-A5AE-059B8DB51C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12.17</c:v>
                </c:pt>
                <c:pt idx="1">
                  <c:v>15.1</c:v>
                </c:pt>
                <c:pt idx="2">
                  <c:v>17.79</c:v>
                </c:pt>
                <c:pt idx="3">
                  <c:v>19.37</c:v>
                </c:pt>
                <c:pt idx="4">
                  <c:v>22.21</c:v>
                </c:pt>
              </c:numCache>
            </c:numRef>
          </c:val>
          <c:extLst>
            <c:ext xmlns:c16="http://schemas.microsoft.com/office/drawing/2014/chart" uri="{C3380CC4-5D6E-409C-BE32-E72D297353CC}">
              <c16:uniqueId val="{00000000-657A-4B1B-9957-EB9FD993D8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31.73</c:v>
                </c:pt>
                <c:pt idx="4">
                  <c:v>32.57</c:v>
                </c:pt>
              </c:numCache>
            </c:numRef>
          </c:val>
          <c:smooth val="0"/>
          <c:extLst>
            <c:ext xmlns:c16="http://schemas.microsoft.com/office/drawing/2014/chart" uri="{C3380CC4-5D6E-409C-BE32-E72D297353CC}">
              <c16:uniqueId val="{00000001-657A-4B1B-9957-EB9FD993D8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4B-4CDD-8CE0-4533966B8CA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formatCode="#,##0.00;&quot;△&quot;#,##0.00">
                  <c:v>0</c:v>
                </c:pt>
                <c:pt idx="4">
                  <c:v>0.04</c:v>
                </c:pt>
              </c:numCache>
            </c:numRef>
          </c:val>
          <c:smooth val="0"/>
          <c:extLst>
            <c:ext xmlns:c16="http://schemas.microsoft.com/office/drawing/2014/chart" uri="{C3380CC4-5D6E-409C-BE32-E72D297353CC}">
              <c16:uniqueId val="{00000001-164B-4CDD-8CE0-4533966B8CA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258.43</c:v>
                </c:pt>
                <c:pt idx="1">
                  <c:v>262.45</c:v>
                </c:pt>
                <c:pt idx="2">
                  <c:v>233.17</c:v>
                </c:pt>
                <c:pt idx="3">
                  <c:v>243.29</c:v>
                </c:pt>
                <c:pt idx="4">
                  <c:v>264.19</c:v>
                </c:pt>
              </c:numCache>
            </c:numRef>
          </c:val>
          <c:extLst>
            <c:ext xmlns:c16="http://schemas.microsoft.com/office/drawing/2014/chart" uri="{C3380CC4-5D6E-409C-BE32-E72D297353CC}">
              <c16:uniqueId val="{00000000-C318-4B47-8D51-6FABA2D60B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46.91</c:v>
                </c:pt>
                <c:pt idx="4">
                  <c:v>52.27</c:v>
                </c:pt>
              </c:numCache>
            </c:numRef>
          </c:val>
          <c:smooth val="0"/>
          <c:extLst>
            <c:ext xmlns:c16="http://schemas.microsoft.com/office/drawing/2014/chart" uri="{C3380CC4-5D6E-409C-BE32-E72D297353CC}">
              <c16:uniqueId val="{00000001-C318-4B47-8D51-6FABA2D60B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71.98</c:v>
                </c:pt>
                <c:pt idx="1">
                  <c:v>76.33</c:v>
                </c:pt>
                <c:pt idx="2">
                  <c:v>105.65</c:v>
                </c:pt>
                <c:pt idx="3">
                  <c:v>156.97</c:v>
                </c:pt>
                <c:pt idx="4">
                  <c:v>199.23</c:v>
                </c:pt>
              </c:numCache>
            </c:numRef>
          </c:val>
          <c:extLst>
            <c:ext xmlns:c16="http://schemas.microsoft.com/office/drawing/2014/chart" uri="{C3380CC4-5D6E-409C-BE32-E72D297353CC}">
              <c16:uniqueId val="{00000000-DA27-4FE0-99CD-75E9ECB888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44.35</c:v>
                </c:pt>
                <c:pt idx="4">
                  <c:v>41.51</c:v>
                </c:pt>
              </c:numCache>
            </c:numRef>
          </c:val>
          <c:smooth val="0"/>
          <c:extLst>
            <c:ext xmlns:c16="http://schemas.microsoft.com/office/drawing/2014/chart" uri="{C3380CC4-5D6E-409C-BE32-E72D297353CC}">
              <c16:uniqueId val="{00000001-DA27-4FE0-99CD-75E9ECB888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1975.74</c:v>
                </c:pt>
                <c:pt idx="1">
                  <c:v>1741.24</c:v>
                </c:pt>
                <c:pt idx="2">
                  <c:v>1487.96</c:v>
                </c:pt>
                <c:pt idx="3">
                  <c:v>1461.38</c:v>
                </c:pt>
                <c:pt idx="4">
                  <c:v>1371.55</c:v>
                </c:pt>
              </c:numCache>
            </c:numRef>
          </c:val>
          <c:extLst>
            <c:ext xmlns:c16="http://schemas.microsoft.com/office/drawing/2014/chart" uri="{C3380CC4-5D6E-409C-BE32-E72D297353CC}">
              <c16:uniqueId val="{00000000-3425-4FC0-A720-8E4C83620A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1283.69</c:v>
                </c:pt>
                <c:pt idx="4">
                  <c:v>1160.22</c:v>
                </c:pt>
              </c:numCache>
            </c:numRef>
          </c:val>
          <c:smooth val="0"/>
          <c:extLst>
            <c:ext xmlns:c16="http://schemas.microsoft.com/office/drawing/2014/chart" uri="{C3380CC4-5D6E-409C-BE32-E72D297353CC}">
              <c16:uniqueId val="{00000001-3425-4FC0-A720-8E4C83620A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77.2</c:v>
                </c:pt>
                <c:pt idx="1">
                  <c:v>82.73</c:v>
                </c:pt>
                <c:pt idx="2">
                  <c:v>88.46</c:v>
                </c:pt>
                <c:pt idx="3">
                  <c:v>87.47</c:v>
                </c:pt>
                <c:pt idx="4">
                  <c:v>87.38</c:v>
                </c:pt>
              </c:numCache>
            </c:numRef>
          </c:val>
          <c:extLst>
            <c:ext xmlns:c16="http://schemas.microsoft.com/office/drawing/2014/chart" uri="{C3380CC4-5D6E-409C-BE32-E72D297353CC}">
              <c16:uniqueId val="{00000000-4D37-4B09-8F94-451A466489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82.53</c:v>
                </c:pt>
                <c:pt idx="4">
                  <c:v>81.81</c:v>
                </c:pt>
              </c:numCache>
            </c:numRef>
          </c:val>
          <c:smooth val="0"/>
          <c:extLst>
            <c:ext xmlns:c16="http://schemas.microsoft.com/office/drawing/2014/chart" uri="{C3380CC4-5D6E-409C-BE32-E72D297353CC}">
              <c16:uniqueId val="{00000001-4D37-4B09-8F94-451A466489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4A00-4219-BD99-CDC68E3DBA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190.48</c:v>
                </c:pt>
                <c:pt idx="4">
                  <c:v>193.59</c:v>
                </c:pt>
              </c:numCache>
            </c:numRef>
          </c:val>
          <c:smooth val="0"/>
          <c:extLst>
            <c:ext xmlns:c16="http://schemas.microsoft.com/office/drawing/2014/chart" uri="{C3380CC4-5D6E-409C-BE32-E72D297353CC}">
              <c16:uniqueId val="{00000001-4A00-4219-BD99-CDC68E3DBA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K57"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合志市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5">
        <f>データ!S6</f>
        <v>64474</v>
      </c>
      <c r="AM8" s="45"/>
      <c r="AN8" s="45"/>
      <c r="AO8" s="45"/>
      <c r="AP8" s="45"/>
      <c r="AQ8" s="45"/>
      <c r="AR8" s="45"/>
      <c r="AS8" s="45"/>
      <c r="AT8" s="46">
        <f>データ!T6</f>
        <v>53.19</v>
      </c>
      <c r="AU8" s="46"/>
      <c r="AV8" s="46"/>
      <c r="AW8" s="46"/>
      <c r="AX8" s="46"/>
      <c r="AY8" s="46"/>
      <c r="AZ8" s="46"/>
      <c r="BA8" s="46"/>
      <c r="BB8" s="46">
        <f>データ!U6</f>
        <v>1212.1500000000001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61.53</v>
      </c>
      <c r="J10" s="46"/>
      <c r="K10" s="46"/>
      <c r="L10" s="46"/>
      <c r="M10" s="46"/>
      <c r="N10" s="46"/>
      <c r="O10" s="46"/>
      <c r="P10" s="46">
        <f>データ!P6</f>
        <v>20.07</v>
      </c>
      <c r="Q10" s="46"/>
      <c r="R10" s="46"/>
      <c r="S10" s="46"/>
      <c r="T10" s="46"/>
      <c r="U10" s="46"/>
      <c r="V10" s="46"/>
      <c r="W10" s="46">
        <f>データ!Q6</f>
        <v>102.43</v>
      </c>
      <c r="X10" s="46"/>
      <c r="Y10" s="46"/>
      <c r="Z10" s="46"/>
      <c r="AA10" s="46"/>
      <c r="AB10" s="46"/>
      <c r="AC10" s="46"/>
      <c r="AD10" s="45">
        <f>データ!R6</f>
        <v>2470</v>
      </c>
      <c r="AE10" s="45"/>
      <c r="AF10" s="45"/>
      <c r="AG10" s="45"/>
      <c r="AH10" s="45"/>
      <c r="AI10" s="45"/>
      <c r="AJ10" s="45"/>
      <c r="AK10" s="2"/>
      <c r="AL10" s="45">
        <f>データ!V6</f>
        <v>12937</v>
      </c>
      <c r="AM10" s="45"/>
      <c r="AN10" s="45"/>
      <c r="AO10" s="45"/>
      <c r="AP10" s="45"/>
      <c r="AQ10" s="45"/>
      <c r="AR10" s="45"/>
      <c r="AS10" s="45"/>
      <c r="AT10" s="46">
        <f>データ!W6</f>
        <v>4.3899999999999997</v>
      </c>
      <c r="AU10" s="46"/>
      <c r="AV10" s="46"/>
      <c r="AW10" s="46"/>
      <c r="AX10" s="46"/>
      <c r="AY10" s="46"/>
      <c r="AZ10" s="46"/>
      <c r="BA10" s="46"/>
      <c r="BB10" s="46">
        <f>データ!X6</f>
        <v>2946.92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nkN7usr5wxEKiTjyXCbmZMfDVBPOs9lx30/Y1SwGdpuXd2H2oguurjMEoV3SBa0nK6oBQarv0r2IhG7BXyiimA==" saltValue="CpsWBwJN1H2ZJBKZVO2J0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432164</v>
      </c>
      <c r="D6" s="19">
        <f t="shared" si="3"/>
        <v>46</v>
      </c>
      <c r="E6" s="19">
        <f t="shared" si="3"/>
        <v>17</v>
      </c>
      <c r="F6" s="19">
        <f t="shared" si="3"/>
        <v>4</v>
      </c>
      <c r="G6" s="19">
        <f t="shared" si="3"/>
        <v>0</v>
      </c>
      <c r="H6" s="19" t="str">
        <f t="shared" si="3"/>
        <v>熊本県　合志市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61.53</v>
      </c>
      <c r="P6" s="20">
        <f t="shared" si="3"/>
        <v>20.07</v>
      </c>
      <c r="Q6" s="20">
        <f t="shared" si="3"/>
        <v>102.43</v>
      </c>
      <c r="R6" s="20">
        <f t="shared" si="3"/>
        <v>2470</v>
      </c>
      <c r="S6" s="20">
        <f t="shared" si="3"/>
        <v>64474</v>
      </c>
      <c r="T6" s="20">
        <f t="shared" si="3"/>
        <v>53.19</v>
      </c>
      <c r="U6" s="20">
        <f t="shared" si="3"/>
        <v>1212.1500000000001</v>
      </c>
      <c r="V6" s="20">
        <f t="shared" si="3"/>
        <v>12937</v>
      </c>
      <c r="W6" s="20">
        <f t="shared" si="3"/>
        <v>4.3899999999999997</v>
      </c>
      <c r="X6" s="20">
        <f t="shared" si="3"/>
        <v>2946.92</v>
      </c>
      <c r="Y6" s="21">
        <f>IF(Y7="",NA(),Y7)</f>
        <v>83.19</v>
      </c>
      <c r="Z6" s="21">
        <f t="shared" ref="Z6:AH6" si="4">IF(Z7="",NA(),Z7)</f>
        <v>90.11</v>
      </c>
      <c r="AA6" s="21">
        <f t="shared" si="4"/>
        <v>98.08</v>
      </c>
      <c r="AB6" s="21">
        <f t="shared" si="4"/>
        <v>95.04</v>
      </c>
      <c r="AC6" s="21">
        <f t="shared" si="4"/>
        <v>89.41</v>
      </c>
      <c r="AD6" s="21">
        <f t="shared" si="4"/>
        <v>101.72</v>
      </c>
      <c r="AE6" s="21">
        <f t="shared" si="4"/>
        <v>102.73</v>
      </c>
      <c r="AF6" s="21">
        <f t="shared" si="4"/>
        <v>105.78</v>
      </c>
      <c r="AG6" s="21">
        <f t="shared" si="4"/>
        <v>104.11</v>
      </c>
      <c r="AH6" s="21">
        <f t="shared" si="4"/>
        <v>101.98</v>
      </c>
      <c r="AI6" s="20" t="str">
        <f>IF(AI7="","",IF(AI7="-","【-】","【"&amp;SUBSTITUTE(TEXT(AI7,"#,##0.00"),"-","△")&amp;"】"))</f>
        <v>【104.54】</v>
      </c>
      <c r="AJ6" s="21">
        <f>IF(AJ7="",NA(),AJ7)</f>
        <v>258.43</v>
      </c>
      <c r="AK6" s="21">
        <f t="shared" ref="AK6:AS6" si="5">IF(AK7="",NA(),AK7)</f>
        <v>262.45</v>
      </c>
      <c r="AL6" s="21">
        <f t="shared" si="5"/>
        <v>233.17</v>
      </c>
      <c r="AM6" s="21">
        <f t="shared" si="5"/>
        <v>243.29</v>
      </c>
      <c r="AN6" s="21">
        <f t="shared" si="5"/>
        <v>264.19</v>
      </c>
      <c r="AO6" s="21">
        <f t="shared" si="5"/>
        <v>112.88</v>
      </c>
      <c r="AP6" s="21">
        <f t="shared" si="5"/>
        <v>94.97</v>
      </c>
      <c r="AQ6" s="21">
        <f t="shared" si="5"/>
        <v>63.96</v>
      </c>
      <c r="AR6" s="21">
        <f t="shared" si="5"/>
        <v>46.91</v>
      </c>
      <c r="AS6" s="21">
        <f t="shared" si="5"/>
        <v>52.27</v>
      </c>
      <c r="AT6" s="20" t="str">
        <f>IF(AT7="","",IF(AT7="-","【-】","【"&amp;SUBSTITUTE(TEXT(AT7,"#,##0.00"),"-","△")&amp;"】"))</f>
        <v>【65.93】</v>
      </c>
      <c r="AU6" s="21">
        <f>IF(AU7="",NA(),AU7)</f>
        <v>71.98</v>
      </c>
      <c r="AV6" s="21">
        <f t="shared" ref="AV6:BD6" si="6">IF(AV7="",NA(),AV7)</f>
        <v>76.33</v>
      </c>
      <c r="AW6" s="21">
        <f t="shared" si="6"/>
        <v>105.65</v>
      </c>
      <c r="AX6" s="21">
        <f t="shared" si="6"/>
        <v>156.97</v>
      </c>
      <c r="AY6" s="21">
        <f t="shared" si="6"/>
        <v>199.23</v>
      </c>
      <c r="AZ6" s="21">
        <f t="shared" si="6"/>
        <v>49.18</v>
      </c>
      <c r="BA6" s="21">
        <f t="shared" si="6"/>
        <v>47.72</v>
      </c>
      <c r="BB6" s="21">
        <f t="shared" si="6"/>
        <v>44.24</v>
      </c>
      <c r="BC6" s="21">
        <f t="shared" si="6"/>
        <v>44.35</v>
      </c>
      <c r="BD6" s="21">
        <f t="shared" si="6"/>
        <v>41.51</v>
      </c>
      <c r="BE6" s="20" t="str">
        <f>IF(BE7="","",IF(BE7="-","【-】","【"&amp;SUBSTITUTE(TEXT(BE7,"#,##0.00"),"-","△")&amp;"】"))</f>
        <v>【44.25】</v>
      </c>
      <c r="BF6" s="21">
        <f>IF(BF7="",NA(),BF7)</f>
        <v>1975.74</v>
      </c>
      <c r="BG6" s="21">
        <f t="shared" ref="BG6:BO6" si="7">IF(BG7="",NA(),BG7)</f>
        <v>1741.24</v>
      </c>
      <c r="BH6" s="21">
        <f t="shared" si="7"/>
        <v>1487.96</v>
      </c>
      <c r="BI6" s="21">
        <f t="shared" si="7"/>
        <v>1461.38</v>
      </c>
      <c r="BJ6" s="21">
        <f t="shared" si="7"/>
        <v>1371.55</v>
      </c>
      <c r="BK6" s="21">
        <f t="shared" si="7"/>
        <v>1194.1500000000001</v>
      </c>
      <c r="BL6" s="21">
        <f t="shared" si="7"/>
        <v>1206.79</v>
      </c>
      <c r="BM6" s="21">
        <f t="shared" si="7"/>
        <v>1258.43</v>
      </c>
      <c r="BN6" s="21">
        <f t="shared" si="7"/>
        <v>1283.69</v>
      </c>
      <c r="BO6" s="21">
        <f t="shared" si="7"/>
        <v>1160.22</v>
      </c>
      <c r="BP6" s="20" t="str">
        <f>IF(BP7="","",IF(BP7="-","【-】","【"&amp;SUBSTITUTE(TEXT(BP7,"#,##0.00"),"-","△")&amp;"】"))</f>
        <v>【1,182.11】</v>
      </c>
      <c r="BQ6" s="21">
        <f>IF(BQ7="",NA(),BQ7)</f>
        <v>77.2</v>
      </c>
      <c r="BR6" s="21">
        <f t="shared" ref="BR6:BZ6" si="8">IF(BR7="",NA(),BR7)</f>
        <v>82.73</v>
      </c>
      <c r="BS6" s="21">
        <f t="shared" si="8"/>
        <v>88.46</v>
      </c>
      <c r="BT6" s="21">
        <f t="shared" si="8"/>
        <v>87.47</v>
      </c>
      <c r="BU6" s="21">
        <f t="shared" si="8"/>
        <v>87.38</v>
      </c>
      <c r="BV6" s="21">
        <f t="shared" si="8"/>
        <v>72.260000000000005</v>
      </c>
      <c r="BW6" s="21">
        <f t="shared" si="8"/>
        <v>71.84</v>
      </c>
      <c r="BX6" s="21">
        <f t="shared" si="8"/>
        <v>73.36</v>
      </c>
      <c r="BY6" s="21">
        <f t="shared" si="8"/>
        <v>82.53</v>
      </c>
      <c r="BZ6" s="21">
        <f t="shared" si="8"/>
        <v>81.81</v>
      </c>
      <c r="CA6" s="20" t="str">
        <f>IF(CA7="","",IF(CA7="-","【-】","【"&amp;SUBSTITUTE(TEXT(CA7,"#,##0.00"),"-","△")&amp;"】"))</f>
        <v>【73.78】</v>
      </c>
      <c r="CB6" s="21">
        <f>IF(CB7="",NA(),CB7)</f>
        <v>150</v>
      </c>
      <c r="CC6" s="21">
        <f t="shared" ref="CC6:CK6" si="9">IF(CC7="",NA(),CC7)</f>
        <v>150</v>
      </c>
      <c r="CD6" s="21">
        <f t="shared" si="9"/>
        <v>150</v>
      </c>
      <c r="CE6" s="21">
        <f t="shared" si="9"/>
        <v>150</v>
      </c>
      <c r="CF6" s="21">
        <f t="shared" si="9"/>
        <v>150</v>
      </c>
      <c r="CG6" s="21">
        <f t="shared" si="9"/>
        <v>230.02</v>
      </c>
      <c r="CH6" s="21">
        <f t="shared" si="9"/>
        <v>228.47</v>
      </c>
      <c r="CI6" s="21">
        <f t="shared" si="9"/>
        <v>224.88</v>
      </c>
      <c r="CJ6" s="21">
        <f t="shared" si="9"/>
        <v>190.48</v>
      </c>
      <c r="CK6" s="21">
        <f t="shared" si="9"/>
        <v>193.59</v>
      </c>
      <c r="CL6" s="20" t="str">
        <f>IF(CL7="","",IF(CL7="-","【-】","【"&amp;SUBSTITUTE(TEXT(CL7,"#,##0.00"),"-","△")&amp;"】"))</f>
        <v>【220.62】</v>
      </c>
      <c r="CM6" s="21">
        <f>IF(CM7="",NA(),CM7)</f>
        <v>65.03</v>
      </c>
      <c r="CN6" s="21">
        <f t="shared" ref="CN6:CV6" si="10">IF(CN7="",NA(),CN7)</f>
        <v>67.48</v>
      </c>
      <c r="CO6" s="21">
        <f t="shared" si="10"/>
        <v>71.209999999999994</v>
      </c>
      <c r="CP6" s="21">
        <f t="shared" si="10"/>
        <v>73.22</v>
      </c>
      <c r="CQ6" s="21">
        <f t="shared" si="10"/>
        <v>73.069999999999993</v>
      </c>
      <c r="CR6" s="21">
        <f t="shared" si="10"/>
        <v>42.56</v>
      </c>
      <c r="CS6" s="21">
        <f t="shared" si="10"/>
        <v>42.47</v>
      </c>
      <c r="CT6" s="21">
        <f t="shared" si="10"/>
        <v>42.4</v>
      </c>
      <c r="CU6" s="21">
        <f t="shared" si="10"/>
        <v>44.24</v>
      </c>
      <c r="CV6" s="21">
        <f t="shared" si="10"/>
        <v>45.3</v>
      </c>
      <c r="CW6" s="20" t="str">
        <f>IF(CW7="","",IF(CW7="-","【-】","【"&amp;SUBSTITUTE(TEXT(CW7,"#,##0.00"),"-","△")&amp;"】"))</f>
        <v>【42.22】</v>
      </c>
      <c r="CX6" s="21">
        <f>IF(CX7="",NA(),CX7)</f>
        <v>82.94</v>
      </c>
      <c r="CY6" s="21">
        <f t="shared" ref="CY6:DG6" si="11">IF(CY7="",NA(),CY7)</f>
        <v>95.68</v>
      </c>
      <c r="CZ6" s="21">
        <f t="shared" si="11"/>
        <v>99.49</v>
      </c>
      <c r="DA6" s="21">
        <f t="shared" si="11"/>
        <v>99.34</v>
      </c>
      <c r="DB6" s="21">
        <f t="shared" si="11"/>
        <v>99.37</v>
      </c>
      <c r="DC6" s="21">
        <f t="shared" si="11"/>
        <v>83.32</v>
      </c>
      <c r="DD6" s="21">
        <f t="shared" si="11"/>
        <v>83.75</v>
      </c>
      <c r="DE6" s="21">
        <f t="shared" si="11"/>
        <v>84.19</v>
      </c>
      <c r="DF6" s="21">
        <f t="shared" si="11"/>
        <v>88.15</v>
      </c>
      <c r="DG6" s="21">
        <f t="shared" si="11"/>
        <v>88.37</v>
      </c>
      <c r="DH6" s="20" t="str">
        <f>IF(DH7="","",IF(DH7="-","【-】","【"&amp;SUBSTITUTE(TEXT(DH7,"#,##0.00"),"-","△")&amp;"】"))</f>
        <v>【85.67】</v>
      </c>
      <c r="DI6" s="21">
        <f>IF(DI7="",NA(),DI7)</f>
        <v>12.17</v>
      </c>
      <c r="DJ6" s="21">
        <f t="shared" ref="DJ6:DR6" si="12">IF(DJ7="",NA(),DJ7)</f>
        <v>15.1</v>
      </c>
      <c r="DK6" s="21">
        <f t="shared" si="12"/>
        <v>17.79</v>
      </c>
      <c r="DL6" s="21">
        <f t="shared" si="12"/>
        <v>19.37</v>
      </c>
      <c r="DM6" s="21">
        <f t="shared" si="12"/>
        <v>22.21</v>
      </c>
      <c r="DN6" s="21">
        <f t="shared" si="12"/>
        <v>24.68</v>
      </c>
      <c r="DO6" s="21">
        <f t="shared" si="12"/>
        <v>24.68</v>
      </c>
      <c r="DP6" s="21">
        <f t="shared" si="12"/>
        <v>21.36</v>
      </c>
      <c r="DQ6" s="21">
        <f t="shared" si="12"/>
        <v>31.73</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0">
        <f t="shared" si="13"/>
        <v>0</v>
      </c>
      <c r="EC6" s="21">
        <f t="shared" si="13"/>
        <v>0.04</v>
      </c>
      <c r="ED6" s="20" t="str">
        <f>IF(ED7="","",IF(ED7="-","【-】","【"&amp;SUBSTITUTE(TEXT(ED7,"#,##0.00"),"-","△")&amp;"】"))</f>
        <v>【0.03】</v>
      </c>
      <c r="EE6" s="20">
        <f>IF(EE7="",NA(),EE7)</f>
        <v>0</v>
      </c>
      <c r="EF6" s="21">
        <f t="shared" ref="EF6:EN6" si="14">IF(EF7="",NA(),EF7)</f>
        <v>0.01</v>
      </c>
      <c r="EG6" s="20">
        <f t="shared" si="14"/>
        <v>0</v>
      </c>
      <c r="EH6" s="20">
        <f t="shared" si="14"/>
        <v>0</v>
      </c>
      <c r="EI6" s="21">
        <f t="shared" si="14"/>
        <v>0.14000000000000001</v>
      </c>
      <c r="EJ6" s="21">
        <f t="shared" si="14"/>
        <v>0.13</v>
      </c>
      <c r="EK6" s="21">
        <f t="shared" si="14"/>
        <v>0.36</v>
      </c>
      <c r="EL6" s="21">
        <f t="shared" si="14"/>
        <v>0.39</v>
      </c>
      <c r="EM6" s="21">
        <f t="shared" si="14"/>
        <v>0.27</v>
      </c>
      <c r="EN6" s="21">
        <f t="shared" si="14"/>
        <v>0.22</v>
      </c>
      <c r="EO6" s="20" t="str">
        <f>IF(EO7="","",IF(EO7="-","【-】","【"&amp;SUBSTITUTE(TEXT(EO7,"#,##0.00"),"-","△")&amp;"】"))</f>
        <v>【0.13】</v>
      </c>
    </row>
    <row r="7" spans="1:148" s="22" customFormat="1" x14ac:dyDescent="0.2">
      <c r="A7" s="14"/>
      <c r="B7" s="23">
        <v>2022</v>
      </c>
      <c r="C7" s="23">
        <v>432164</v>
      </c>
      <c r="D7" s="23">
        <v>46</v>
      </c>
      <c r="E7" s="23">
        <v>17</v>
      </c>
      <c r="F7" s="23">
        <v>4</v>
      </c>
      <c r="G7" s="23">
        <v>0</v>
      </c>
      <c r="H7" s="23" t="s">
        <v>96</v>
      </c>
      <c r="I7" s="23" t="s">
        <v>97</v>
      </c>
      <c r="J7" s="23" t="s">
        <v>98</v>
      </c>
      <c r="K7" s="23" t="s">
        <v>99</v>
      </c>
      <c r="L7" s="23" t="s">
        <v>100</v>
      </c>
      <c r="M7" s="23" t="s">
        <v>101</v>
      </c>
      <c r="N7" s="24" t="s">
        <v>102</v>
      </c>
      <c r="O7" s="24">
        <v>61.53</v>
      </c>
      <c r="P7" s="24">
        <v>20.07</v>
      </c>
      <c r="Q7" s="24">
        <v>102.43</v>
      </c>
      <c r="R7" s="24">
        <v>2470</v>
      </c>
      <c r="S7" s="24">
        <v>64474</v>
      </c>
      <c r="T7" s="24">
        <v>53.19</v>
      </c>
      <c r="U7" s="24">
        <v>1212.1500000000001</v>
      </c>
      <c r="V7" s="24">
        <v>12937</v>
      </c>
      <c r="W7" s="24">
        <v>4.3899999999999997</v>
      </c>
      <c r="X7" s="24">
        <v>2946.92</v>
      </c>
      <c r="Y7" s="24">
        <v>83.19</v>
      </c>
      <c r="Z7" s="24">
        <v>90.11</v>
      </c>
      <c r="AA7" s="24">
        <v>98.08</v>
      </c>
      <c r="AB7" s="24">
        <v>95.04</v>
      </c>
      <c r="AC7" s="24">
        <v>89.41</v>
      </c>
      <c r="AD7" s="24">
        <v>101.72</v>
      </c>
      <c r="AE7" s="24">
        <v>102.73</v>
      </c>
      <c r="AF7" s="24">
        <v>105.78</v>
      </c>
      <c r="AG7" s="24">
        <v>104.11</v>
      </c>
      <c r="AH7" s="24">
        <v>101.98</v>
      </c>
      <c r="AI7" s="24">
        <v>104.54</v>
      </c>
      <c r="AJ7" s="24">
        <v>258.43</v>
      </c>
      <c r="AK7" s="24">
        <v>262.45</v>
      </c>
      <c r="AL7" s="24">
        <v>233.17</v>
      </c>
      <c r="AM7" s="24">
        <v>243.29</v>
      </c>
      <c r="AN7" s="24">
        <v>264.19</v>
      </c>
      <c r="AO7" s="24">
        <v>112.88</v>
      </c>
      <c r="AP7" s="24">
        <v>94.97</v>
      </c>
      <c r="AQ7" s="24">
        <v>63.96</v>
      </c>
      <c r="AR7" s="24">
        <v>46.91</v>
      </c>
      <c r="AS7" s="24">
        <v>52.27</v>
      </c>
      <c r="AT7" s="24">
        <v>65.930000000000007</v>
      </c>
      <c r="AU7" s="24">
        <v>71.98</v>
      </c>
      <c r="AV7" s="24">
        <v>76.33</v>
      </c>
      <c r="AW7" s="24">
        <v>105.65</v>
      </c>
      <c r="AX7" s="24">
        <v>156.97</v>
      </c>
      <c r="AY7" s="24">
        <v>199.23</v>
      </c>
      <c r="AZ7" s="24">
        <v>49.18</v>
      </c>
      <c r="BA7" s="24">
        <v>47.72</v>
      </c>
      <c r="BB7" s="24">
        <v>44.24</v>
      </c>
      <c r="BC7" s="24">
        <v>44.35</v>
      </c>
      <c r="BD7" s="24">
        <v>41.51</v>
      </c>
      <c r="BE7" s="24">
        <v>44.25</v>
      </c>
      <c r="BF7" s="24">
        <v>1975.74</v>
      </c>
      <c r="BG7" s="24">
        <v>1741.24</v>
      </c>
      <c r="BH7" s="24">
        <v>1487.96</v>
      </c>
      <c r="BI7" s="24">
        <v>1461.38</v>
      </c>
      <c r="BJ7" s="24">
        <v>1371.55</v>
      </c>
      <c r="BK7" s="24">
        <v>1194.1500000000001</v>
      </c>
      <c r="BL7" s="24">
        <v>1206.79</v>
      </c>
      <c r="BM7" s="24">
        <v>1258.43</v>
      </c>
      <c r="BN7" s="24">
        <v>1283.69</v>
      </c>
      <c r="BO7" s="24">
        <v>1160.22</v>
      </c>
      <c r="BP7" s="24">
        <v>1182.1099999999999</v>
      </c>
      <c r="BQ7" s="24">
        <v>77.2</v>
      </c>
      <c r="BR7" s="24">
        <v>82.73</v>
      </c>
      <c r="BS7" s="24">
        <v>88.46</v>
      </c>
      <c r="BT7" s="24">
        <v>87.47</v>
      </c>
      <c r="BU7" s="24">
        <v>87.38</v>
      </c>
      <c r="BV7" s="24">
        <v>72.260000000000005</v>
      </c>
      <c r="BW7" s="24">
        <v>71.84</v>
      </c>
      <c r="BX7" s="24">
        <v>73.36</v>
      </c>
      <c r="BY7" s="24">
        <v>82.53</v>
      </c>
      <c r="BZ7" s="24">
        <v>81.81</v>
      </c>
      <c r="CA7" s="24">
        <v>73.78</v>
      </c>
      <c r="CB7" s="24">
        <v>150</v>
      </c>
      <c r="CC7" s="24">
        <v>150</v>
      </c>
      <c r="CD7" s="24">
        <v>150</v>
      </c>
      <c r="CE7" s="24">
        <v>150</v>
      </c>
      <c r="CF7" s="24">
        <v>150</v>
      </c>
      <c r="CG7" s="24">
        <v>230.02</v>
      </c>
      <c r="CH7" s="24">
        <v>228.47</v>
      </c>
      <c r="CI7" s="24">
        <v>224.88</v>
      </c>
      <c r="CJ7" s="24">
        <v>190.48</v>
      </c>
      <c r="CK7" s="24">
        <v>193.59</v>
      </c>
      <c r="CL7" s="24">
        <v>220.62</v>
      </c>
      <c r="CM7" s="24">
        <v>65.03</v>
      </c>
      <c r="CN7" s="24">
        <v>67.48</v>
      </c>
      <c r="CO7" s="24">
        <v>71.209999999999994</v>
      </c>
      <c r="CP7" s="24">
        <v>73.22</v>
      </c>
      <c r="CQ7" s="24">
        <v>73.069999999999993</v>
      </c>
      <c r="CR7" s="24">
        <v>42.56</v>
      </c>
      <c r="CS7" s="24">
        <v>42.47</v>
      </c>
      <c r="CT7" s="24">
        <v>42.4</v>
      </c>
      <c r="CU7" s="24">
        <v>44.24</v>
      </c>
      <c r="CV7" s="24">
        <v>45.3</v>
      </c>
      <c r="CW7" s="24">
        <v>42.22</v>
      </c>
      <c r="CX7" s="24">
        <v>82.94</v>
      </c>
      <c r="CY7" s="24">
        <v>95.68</v>
      </c>
      <c r="CZ7" s="24">
        <v>99.49</v>
      </c>
      <c r="DA7" s="24">
        <v>99.34</v>
      </c>
      <c r="DB7" s="24">
        <v>99.37</v>
      </c>
      <c r="DC7" s="24">
        <v>83.32</v>
      </c>
      <c r="DD7" s="24">
        <v>83.75</v>
      </c>
      <c r="DE7" s="24">
        <v>84.19</v>
      </c>
      <c r="DF7" s="24">
        <v>88.15</v>
      </c>
      <c r="DG7" s="24">
        <v>88.37</v>
      </c>
      <c r="DH7" s="24">
        <v>85.67</v>
      </c>
      <c r="DI7" s="24">
        <v>12.17</v>
      </c>
      <c r="DJ7" s="24">
        <v>15.1</v>
      </c>
      <c r="DK7" s="24">
        <v>17.79</v>
      </c>
      <c r="DL7" s="24">
        <v>19.37</v>
      </c>
      <c r="DM7" s="24">
        <v>22.21</v>
      </c>
      <c r="DN7" s="24">
        <v>24.68</v>
      </c>
      <c r="DO7" s="24">
        <v>24.68</v>
      </c>
      <c r="DP7" s="24">
        <v>21.36</v>
      </c>
      <c r="DQ7" s="24">
        <v>31.73</v>
      </c>
      <c r="DR7" s="24">
        <v>32.57</v>
      </c>
      <c r="DS7" s="24">
        <v>28</v>
      </c>
      <c r="DT7" s="24">
        <v>0</v>
      </c>
      <c r="DU7" s="24">
        <v>0</v>
      </c>
      <c r="DV7" s="24">
        <v>0</v>
      </c>
      <c r="DW7" s="24">
        <v>0</v>
      </c>
      <c r="DX7" s="24">
        <v>0</v>
      </c>
      <c r="DY7" s="24">
        <v>0.01</v>
      </c>
      <c r="DZ7" s="24">
        <v>8.6199999999999992</v>
      </c>
      <c r="EA7" s="24">
        <v>0.01</v>
      </c>
      <c r="EB7" s="24">
        <v>0</v>
      </c>
      <c r="EC7" s="24">
        <v>0.04</v>
      </c>
      <c r="ED7" s="24">
        <v>0.03</v>
      </c>
      <c r="EE7" s="24">
        <v>0</v>
      </c>
      <c r="EF7" s="24">
        <v>0.01</v>
      </c>
      <c r="EG7" s="24">
        <v>0</v>
      </c>
      <c r="EH7" s="24">
        <v>0</v>
      </c>
      <c r="EI7" s="24">
        <v>0.14000000000000001</v>
      </c>
      <c r="EJ7" s="24">
        <v>0.13</v>
      </c>
      <c r="EK7" s="24">
        <v>0.36</v>
      </c>
      <c r="EL7" s="24">
        <v>0.39</v>
      </c>
      <c r="EM7" s="24">
        <v>0.27</v>
      </c>
      <c r="EN7" s="24">
        <v>0.22</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塩地　由梨</cp:lastModifiedBy>
  <cp:lastPrinted>2024-01-21T23:53:24Z</cp:lastPrinted>
  <dcterms:created xsi:type="dcterms:W3CDTF">2023-12-12T00:59:00Z</dcterms:created>
  <dcterms:modified xsi:type="dcterms:W3CDTF">2024-01-23T05:32:47Z</dcterms:modified>
  <cp:category/>
</cp:coreProperties>
</file>