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jfile001\file-sv\05_都市整備部\0503_下水道課\050303_業務係\30　諸調査\【熊本県市町村課】関係の照会\R5\㉔0117　公営企業に係る経営比較分析表（令和４年度決算）の分析等について\02　回答\"/>
    </mc:Choice>
  </mc:AlternateContent>
  <xr:revisionPtr revIDLastSave="0" documentId="13_ncr:1_{9794A027-1955-450E-9E62-D07FFC261A63}" xr6:coauthVersionLast="47" xr6:coauthVersionMax="47" xr10:uidLastSave="{00000000-0000-0000-0000-000000000000}"/>
  <workbookProtection workbookAlgorithmName="SHA-512" workbookHashValue="4iYOGBIyY98zCWuQ4BHDOOS1fsPMI8E0uBwpeO1/0kL3bbiFdLEyfnv/ANWwbKGQ5odnDDYcR2u5rswYS8AAeA==" workbookSaltValue="RjR1sa34pgVquusjU1wGq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AD10" i="4" s="1"/>
  <c r="Q6" i="5"/>
  <c r="W10" i="4" s="1"/>
  <c r="P6" i="5"/>
  <c r="P10" i="4" s="1"/>
  <c r="O6" i="5"/>
  <c r="I10" i="4" s="1"/>
  <c r="N6" i="5"/>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F85" i="4"/>
  <c r="E85" i="4"/>
  <c r="AL10" i="4"/>
  <c r="B10" i="4"/>
  <c r="BB8" i="4"/>
  <c r="AD8" i="4"/>
  <c r="I8" i="4"/>
</calcChain>
</file>

<file path=xl/sharedStrings.xml><?xml version="1.0" encoding="utf-8"?>
<sst xmlns="http://schemas.openxmlformats.org/spreadsheetml/2006/main" count="236" uniqueCount="117">
  <si>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</si>
  <si>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</si>
  <si>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</si>
  <si>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</si>
  <si>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</si>
  <si>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</si>
  <si>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</si>
  <si>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</si>
  <si>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</si>
  <si>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</si>
  <si>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</si>
  <si>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</si>
  <si>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</si>
  <si>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</si>
  <si>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</si>
  <si>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</si>
  <si>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</si>
  <si>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</si>
  <si>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</si>
  <si>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</si>
  <si>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</si>
  <si>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</si>
  <si>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</si>
  <si>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</si>
  <si>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</si>
  <si>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</si>
  <si>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</si>
  <si>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</si>
  <si>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</si>
  <si>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</si>
  <si>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</si>
  <si>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</si>
  <si>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</si>
  <si>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</si>
  <si>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</si>
  <si>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</si>
  <si>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</si>
  <si>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</si>
  <si>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</si>
  <si>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</si>
  <si>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</si>
  <si>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</si>
  <si>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</si>
  <si>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</si>
  <si>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</si>
  <si>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</si>
  <si>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</si>
  <si>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</si>
  <si>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</si>
  <si>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</si>
  <si>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</si>
  <si>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</si>
  <si>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</si>
  <si>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</si>
  <si>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</si>
  <si>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</si>
  <si>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</si>
  <si>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</si>
  <si>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</si>
  <si>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</si>
  <si>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</si>
  <si>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</si>
  <si>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</si>
  <si>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</si>
  <si>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</si>
  <si>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</si>
  <si>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</si>
  <si>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</si>
  <si>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</si>
  <si>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</si>
  <si>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</si>
  <si>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</si>
  <si>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</si>
  <si>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</si>
  <si>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</si>
  <si>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</si>
  <si>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</si>
  <si>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</si>
  <si>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</si>
  <si>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</si>
  <si>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</si>
  <si>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</si>
  <si>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</si>
  <si>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</si>
  <si>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</si>
  <si>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</si>
  <si>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</si>
  <si>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</si>
  <si>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</si>
  <si>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</si>
  <si>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</si>
  <si>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</si>
  <si>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</si>
  <si>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</si>
  <si>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</si>
  <si>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</si>
  <si>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菊陽町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</si>
  <si>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</si>
  <si>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</si>
  <si>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</si>
  <si>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</si>
  <si>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</si>
  <si>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</si>
  <si>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</si>
  <si>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</si>
  <si>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</si>
  <si>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</si>
  <si>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</si>
  <si>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</si>
  <si>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</si>
  <si>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</si>
  <si>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</si>
  <si>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</si>
  <si>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</si>
  <si>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 xml:space="preserve">①経常収支比率
　昨年の数値を上回っており、引き続き財源の確保と経費の削減に努めていく。
②累積欠損金比率
　累積欠損金はない。今後も黒字経営が続くよう努めていく。
</t>
    </r>
    <r>
      <rPr>
        <sz val="8"/>
        <rFont val="ＭＳ ゴシック"/>
        <family val="3"/>
        <charset val="128"/>
      </rPr>
      <t>③流動比率
　昨年よりも数値は大幅に改善したが、100％を大きく下回っており、１年以内に支払わなければならない負債を賄えていない状況である。流動負債のうち企業債償還金は減少傾向にあるため、今後は流動比率の数値は改善していく見込みである。</t>
    </r>
    <r>
      <rPr>
        <sz val="8"/>
        <color rgb="FFFF0000"/>
        <rFont val="ＭＳ ゴシック"/>
        <family val="3"/>
        <charset val="128"/>
      </rPr>
      <t xml:space="preserve">
</t>
    </r>
    <r>
      <rPr>
        <sz val="8"/>
        <color theme="1"/>
        <rFont val="ＭＳ ゴシック"/>
        <family val="3"/>
        <charset val="128"/>
      </rPr>
      <t xml:space="preserve">
④企業債残高対事業規模比率
　新たな幹線管渠整備のため、今後数年間は企業債残高が増加する見込みである。将来世代への過度な負担とならないよう数値の推移を注視していく。
⑤経費回収率
　100％を上回っているため汚水処理に要する経費を使用料で賄えている状況である。適正な料金体系の検証を引き続き行っていく。
⑥汚水処理原価
　全国平均、類似団体平均と比べ低い水準となっている。
　本町は流域下水道に接続しており、複数の市町で共同で処理を行っているため、単独で汚水処理を行うよりも効率的な汚水処理が実施されている。
⑦施設利用率
　流域下水道に接続しており、汚水処理施設を保有していないため0となっている。
⑧水洗化率
　全国平均、類似団体平均を上回っている。引き続き未水洗化世帯への接続勧奨に努め、水洗化率の向上に努めていく。</t>
    </r>
    <rPh sb="1" eb="3">
      <t>ケイジョウ</t>
    </rPh>
    <rPh sb="3" eb="5">
      <t>シュウシ</t>
    </rPh>
    <rPh sb="5" eb="7">
      <t>ヒリツ</t>
    </rPh>
    <rPh sb="9" eb="11">
      <t>サクネン</t>
    </rPh>
    <rPh sb="12" eb="14">
      <t>スウチ</t>
    </rPh>
    <rPh sb="15" eb="17">
      <t>ウワマワ</t>
    </rPh>
    <rPh sb="22" eb="23">
      <t>ヒ</t>
    </rPh>
    <rPh sb="24" eb="25">
      <t>ツヅ</t>
    </rPh>
    <rPh sb="26" eb="28">
      <t>ザイゲン</t>
    </rPh>
    <rPh sb="29" eb="31">
      <t>カクホ</t>
    </rPh>
    <rPh sb="32" eb="34">
      <t>ケイヒ</t>
    </rPh>
    <rPh sb="35" eb="37">
      <t>サクゲン</t>
    </rPh>
    <rPh sb="38" eb="39">
      <t>ツト</t>
    </rPh>
    <rPh sb="47" eb="49">
      <t>ルイセキ</t>
    </rPh>
    <rPh sb="49" eb="51">
      <t>ケッソン</t>
    </rPh>
    <rPh sb="51" eb="52">
      <t>キン</t>
    </rPh>
    <rPh sb="52" eb="54">
      <t>ヒリツ</t>
    </rPh>
    <rPh sb="56" eb="58">
      <t>ルイセキ</t>
    </rPh>
    <rPh sb="58" eb="60">
      <t>ケッソン</t>
    </rPh>
    <rPh sb="60" eb="61">
      <t>キン</t>
    </rPh>
    <rPh sb="65" eb="67">
      <t>コンゴ</t>
    </rPh>
    <rPh sb="68" eb="70">
      <t>クロジ</t>
    </rPh>
    <rPh sb="70" eb="72">
      <t>ケイエイ</t>
    </rPh>
    <rPh sb="73" eb="74">
      <t>ツヅ</t>
    </rPh>
    <rPh sb="77" eb="78">
      <t>ツト</t>
    </rPh>
    <rPh sb="86" eb="88">
      <t>リュウドウ</t>
    </rPh>
    <rPh sb="88" eb="90">
      <t>ヒリツ</t>
    </rPh>
    <rPh sb="92" eb="94">
      <t>サクネン</t>
    </rPh>
    <rPh sb="97" eb="99">
      <t>スウチ</t>
    </rPh>
    <rPh sb="100" eb="102">
      <t>オオハバ</t>
    </rPh>
    <rPh sb="103" eb="105">
      <t>カイゼン</t>
    </rPh>
    <rPh sb="114" eb="115">
      <t>オオ</t>
    </rPh>
    <rPh sb="117" eb="119">
      <t>シタマワ</t>
    </rPh>
    <rPh sb="125" eb="126">
      <t>ネン</t>
    </rPh>
    <rPh sb="126" eb="128">
      <t>イナイ</t>
    </rPh>
    <rPh sb="129" eb="131">
      <t>シハラ</t>
    </rPh>
    <rPh sb="140" eb="142">
      <t>フサイ</t>
    </rPh>
    <rPh sb="143" eb="144">
      <t>マカナ</t>
    </rPh>
    <rPh sb="149" eb="151">
      <t>ジョウキョウ</t>
    </rPh>
    <rPh sb="155" eb="157">
      <t>リュウドウ</t>
    </rPh>
    <rPh sb="157" eb="159">
      <t>フサイ</t>
    </rPh>
    <rPh sb="162" eb="164">
      <t>キギョウ</t>
    </rPh>
    <rPh sb="164" eb="165">
      <t>サイ</t>
    </rPh>
    <rPh sb="165" eb="167">
      <t>ショウカン</t>
    </rPh>
    <rPh sb="167" eb="168">
      <t>キン</t>
    </rPh>
    <rPh sb="169" eb="171">
      <t>ゲンショウ</t>
    </rPh>
    <rPh sb="171" eb="173">
      <t>ケイコウ</t>
    </rPh>
    <rPh sb="179" eb="181">
      <t>コンゴ</t>
    </rPh>
    <rPh sb="182" eb="184">
      <t>リュウドウ</t>
    </rPh>
    <rPh sb="184" eb="186">
      <t>ヒリツ</t>
    </rPh>
    <rPh sb="187" eb="189">
      <t>スウチ</t>
    </rPh>
    <rPh sb="190" eb="192">
      <t>カイゼン</t>
    </rPh>
    <rPh sb="196" eb="198">
      <t>ミコ</t>
    </rPh>
    <rPh sb="206" eb="208">
      <t>キギョウ</t>
    </rPh>
    <rPh sb="208" eb="209">
      <t>サイ</t>
    </rPh>
    <rPh sb="209" eb="211">
      <t>ザンダカ</t>
    </rPh>
    <rPh sb="211" eb="212">
      <t>タイ</t>
    </rPh>
    <rPh sb="212" eb="214">
      <t>ジギョウ</t>
    </rPh>
    <rPh sb="214" eb="216">
      <t>キボ</t>
    </rPh>
    <rPh sb="216" eb="218">
      <t>ヒリツ</t>
    </rPh>
    <rPh sb="220" eb="221">
      <t>アラ</t>
    </rPh>
    <rPh sb="223" eb="225">
      <t>カンセン</t>
    </rPh>
    <rPh sb="225" eb="227">
      <t>カンキョ</t>
    </rPh>
    <rPh sb="227" eb="229">
      <t>セイビ</t>
    </rPh>
    <rPh sb="233" eb="235">
      <t>コンゴ</t>
    </rPh>
    <rPh sb="235" eb="237">
      <t>スウネン</t>
    </rPh>
    <rPh sb="237" eb="238">
      <t>カン</t>
    </rPh>
    <rPh sb="239" eb="241">
      <t>キギョウ</t>
    </rPh>
    <rPh sb="241" eb="242">
      <t>サイ</t>
    </rPh>
    <rPh sb="242" eb="244">
      <t>ザンダカ</t>
    </rPh>
    <rPh sb="245" eb="247">
      <t>ゾウカ</t>
    </rPh>
    <rPh sb="249" eb="251">
      <t>ミコ</t>
    </rPh>
    <rPh sb="256" eb="258">
      <t>ショウライ</t>
    </rPh>
    <rPh sb="258" eb="260">
      <t>セダイ</t>
    </rPh>
    <rPh sb="262" eb="264">
      <t>カド</t>
    </rPh>
    <rPh sb="265" eb="267">
      <t>フタン</t>
    </rPh>
    <rPh sb="274" eb="276">
      <t>スウチ</t>
    </rPh>
    <rPh sb="277" eb="279">
      <t>スイイ</t>
    </rPh>
    <rPh sb="280" eb="282">
      <t>チュウシ</t>
    </rPh>
    <rPh sb="290" eb="292">
      <t>ケイヒ</t>
    </rPh>
    <rPh sb="292" eb="294">
      <t>カイシュウ</t>
    </rPh>
    <rPh sb="294" eb="295">
      <t>リツ</t>
    </rPh>
    <rPh sb="302" eb="304">
      <t>ウワマワ</t>
    </rPh>
    <rPh sb="310" eb="312">
      <t>オスイ</t>
    </rPh>
    <rPh sb="312" eb="314">
      <t>ショリ</t>
    </rPh>
    <rPh sb="315" eb="316">
      <t>ヨウ</t>
    </rPh>
    <rPh sb="318" eb="320">
      <t>ケイヒ</t>
    </rPh>
    <rPh sb="321" eb="324">
      <t>シヨウリョウ</t>
    </rPh>
    <rPh sb="325" eb="326">
      <t>マカナ</t>
    </rPh>
    <rPh sb="330" eb="332">
      <t>ジョウキョウ</t>
    </rPh>
    <rPh sb="360" eb="362">
      <t>オスイ</t>
    </rPh>
    <rPh sb="362" eb="364">
      <t>ショリ</t>
    </rPh>
    <rPh sb="364" eb="366">
      <t>ゲンカ</t>
    </rPh>
    <rPh sb="395" eb="396">
      <t>ホン</t>
    </rPh>
    <rPh sb="464" eb="466">
      <t>シセツ</t>
    </rPh>
    <rPh sb="466" eb="468">
      <t>リヨウ</t>
    </rPh>
    <rPh sb="468" eb="469">
      <t>リツ</t>
    </rPh>
    <rPh sb="511" eb="514">
      <t>スイセンカ</t>
    </rPh>
    <rPh sb="514" eb="515">
      <t>リツ</t>
    </rPh>
    <rPh sb="517" eb="519">
      <t>ゼンコク</t>
    </rPh>
    <rPh sb="519" eb="521">
      <t>ヘイキン</t>
    </rPh>
    <rPh sb="522" eb="524">
      <t>ルイジ</t>
    </rPh>
    <rPh sb="524" eb="526">
      <t>ダンタイ</t>
    </rPh>
    <rPh sb="526" eb="528">
      <t>ヘイキン</t>
    </rPh>
    <rPh sb="529" eb="531">
      <t>ウワマワ</t>
    </rPh>
    <rPh sb="536" eb="537">
      <t>ヒ</t>
    </rPh>
    <rPh sb="538" eb="539">
      <t>ツヅ</t>
    </rPh>
    <rPh sb="540" eb="544">
      <t>ミスイセンカ</t>
    </rPh>
    <rPh sb="544" eb="546">
      <t>セタイ</t>
    </rPh>
    <rPh sb="556" eb="559">
      <t>スイセンカ</t>
    </rPh>
    <rPh sb="559" eb="560">
      <t>リツ</t>
    </rPh>
    <rPh sb="561" eb="563">
      <t>コウジョウ</t>
    </rPh>
    <rPh sb="564" eb="565">
      <t>ツト</t>
    </rPh>
    <phoneticPr fontId="4"/>
  </si>
  <si>
    <t>①有形固定資産減価償却率
　類似団体平均や全国平均よりも低くなっているが、機械設備等において減価償却が進んでいる。老朽化しつつある施設や設備を適切に維持管理しながら、長寿命化や更新など計画的に事業を行っていく。
②管渠老朽化率
　本町に法定耐用年数を超えた管渠はないため、0となっている。
③管渠改善率
　耐用年数を超えた管渠はないが、今後改築・更新を迎える管渠が増加するため、ストックマネジメント計画による計画的、効率的な維持管理及び改築・更新を行っていく。
　</t>
    <rPh sb="37" eb="42">
      <t>キカイセツビトウ</t>
    </rPh>
    <rPh sb="46" eb="50">
      <t>ゲンカショウキャク</t>
    </rPh>
    <rPh sb="51" eb="52">
      <t>スス</t>
    </rPh>
    <rPh sb="83" eb="87">
      <t>チョウジュミョウカ</t>
    </rPh>
    <rPh sb="88" eb="90">
      <t>コウシン</t>
    </rPh>
    <rPh sb="92" eb="95">
      <t>ケイカクテキ</t>
    </rPh>
    <rPh sb="96" eb="98">
      <t>ジギョウ</t>
    </rPh>
    <rPh sb="99" eb="100">
      <t>オコナ</t>
    </rPh>
    <rPh sb="108" eb="110">
      <t>カンキョ</t>
    </rPh>
    <rPh sb="110" eb="113">
      <t>ロウキュウカ</t>
    </rPh>
    <rPh sb="113" eb="114">
      <t>リツ</t>
    </rPh>
    <rPh sb="116" eb="118">
      <t>ホンチョウ</t>
    </rPh>
    <rPh sb="119" eb="125">
      <t>ホウテイタイヨウネンスウ</t>
    </rPh>
    <rPh sb="126" eb="127">
      <t>コ</t>
    </rPh>
    <rPh sb="129" eb="131">
      <t>カンキョ</t>
    </rPh>
    <phoneticPr fontId="4"/>
  </si>
  <si>
    <t>　現在の経営状況は良好である。
　また、半導体関連工場の操業が令和6年12月に予定され、下水道使用料のさらなる増加が見込まれる。
　しかし、施設の老朽化が進んでおり、今後改築・更新のため多額の費用が見込まれるため、ストックマネジメント計画により単年度に事業費が集中しないよう平準化を図りながら、将来の更新財源の確保に取り組んでいく。</t>
    <rPh sb="1" eb="3">
      <t>ゲンザイ</t>
    </rPh>
    <rPh sb="4" eb="6">
      <t>ケイエイ</t>
    </rPh>
    <rPh sb="6" eb="8">
      <t>ジョウキョウ</t>
    </rPh>
    <rPh sb="9" eb="11">
      <t>リョウコウ</t>
    </rPh>
    <rPh sb="20" eb="23">
      <t>ハンドウタイ</t>
    </rPh>
    <rPh sb="23" eb="25">
      <t>カンレン</t>
    </rPh>
    <rPh sb="25" eb="27">
      <t>コウジョウ</t>
    </rPh>
    <rPh sb="28" eb="30">
      <t>ソウギョウ</t>
    </rPh>
    <rPh sb="37" eb="38">
      <t>ガツ</t>
    </rPh>
    <rPh sb="39" eb="41">
      <t>ヨテイ</t>
    </rPh>
    <rPh sb="44" eb="50">
      <t>ゲスイドウシヨウリョウ</t>
    </rPh>
    <rPh sb="55" eb="57">
      <t>ゾウカ</t>
    </rPh>
    <rPh sb="58" eb="60">
      <t>ミコ</t>
    </rPh>
    <rPh sb="70" eb="72">
      <t>シセツ</t>
    </rPh>
    <rPh sb="73" eb="76">
      <t>ロウキュウカ</t>
    </rPh>
    <rPh sb="77" eb="78">
      <t>スス</t>
    </rPh>
    <rPh sb="83" eb="85">
      <t>コンゴ</t>
    </rPh>
    <rPh sb="85" eb="87">
      <t>カイチク</t>
    </rPh>
    <rPh sb="88" eb="90">
      <t>コウシン</t>
    </rPh>
    <rPh sb="93" eb="95">
      <t>タガク</t>
    </rPh>
    <rPh sb="96" eb="98">
      <t>ヒヨウ</t>
    </rPh>
    <rPh sb="99" eb="101">
      <t>ミコ</t>
    </rPh>
    <rPh sb="117" eb="119">
      <t>ケイカク</t>
    </rPh>
    <rPh sb="122" eb="125">
      <t>タンネンド</t>
    </rPh>
    <rPh sb="126" eb="129">
      <t>ジギョウヒ</t>
    </rPh>
    <rPh sb="130" eb="132">
      <t>シュウチュウ</t>
    </rPh>
    <rPh sb="137" eb="140">
      <t>ヘイジュンカ</t>
    </rPh>
    <rPh sb="141" eb="142">
      <t>ハカ</t>
    </rPh>
    <rPh sb="147" eb="149">
      <t>ショウライ</t>
    </rPh>
    <rPh sb="150" eb="152">
      <t>コウシン</t>
    </rPh>
    <rPh sb="152" eb="154">
      <t>ザイゲン</t>
    </rPh>
    <rPh sb="155" eb="157">
      <t>カクホ</t>
    </rPh>
    <rPh sb="158" eb="159">
      <t>ト</t>
    </rPh>
    <rPh sb="160" eb="161">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</si>
</sst>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
      <sz val="8"/>
      <name val="ＭＳ ゴシック"/>
      <family val="3"/>
      <charset val="128"/>
    </font>
    <font>
      <sz val="8"/>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7.0000000000000007E-2</c:v>
                </c:pt>
                <c:pt idx="1">
                  <c:v>0.04</c:v>
                </c:pt>
                <c:pt idx="2">
                  <c:v>7.0000000000000007E-2</c:v>
                </c:pt>
                <c:pt idx="3" formatCode="#,##0.00;&quot;△&quot;#,##0.00">
                  <c:v>0</c:v>
                </c:pt>
                <c:pt idx="4" formatCode="#,##0.00;&quot;△&quot;#,##0.00">
                  <c:v>0</c:v>
                </c:pt>
              </c:numCache>
            </c:numRef>
          </c:val>
          <c:extLst>
            <c:ext xmlns:c16="http://schemas.microsoft.com/office/drawing/2014/chart" uri="{C3380CC4-5D6E-409C-BE32-E72D297353CC}">
              <c16:uniqueId val="{00000000-EDDA-41B5-BFA8-C6BBBE3966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0.09</c:v>
                </c:pt>
                <c:pt idx="3">
                  <c:v>0.17</c:v>
                </c:pt>
                <c:pt idx="4">
                  <c:v>0.13</c:v>
                </c:pt>
              </c:numCache>
            </c:numRef>
          </c:val>
          <c:smooth val="0"/>
          <c:extLst>
            <c:ext xmlns:c16="http://schemas.microsoft.com/office/drawing/2014/chart" uri="{C3380CC4-5D6E-409C-BE32-E72D297353CC}">
              <c16:uniqueId val="{00000001-EDDA-41B5-BFA8-C6BBBE3966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E4-4E3B-BC8A-9B88FA2F93D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65.040000000000006</c:v>
                </c:pt>
                <c:pt idx="1">
                  <c:v>68.31</c:v>
                </c:pt>
                <c:pt idx="2">
                  <c:v>65.28</c:v>
                </c:pt>
                <c:pt idx="3">
                  <c:v>64.92</c:v>
                </c:pt>
                <c:pt idx="4">
                  <c:v>64.14</c:v>
                </c:pt>
              </c:numCache>
            </c:numRef>
          </c:val>
          <c:smooth val="0"/>
          <c:extLst>
            <c:ext xmlns:c16="http://schemas.microsoft.com/office/drawing/2014/chart" uri="{C3380CC4-5D6E-409C-BE32-E72D297353CC}">
              <c16:uniqueId val="{00000001-91E4-4E3B-BC8A-9B88FA2F93D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97.78</c:v>
                </c:pt>
                <c:pt idx="1">
                  <c:v>97.96</c:v>
                </c:pt>
                <c:pt idx="2">
                  <c:v>98.52</c:v>
                </c:pt>
                <c:pt idx="3">
                  <c:v>98.68</c:v>
                </c:pt>
                <c:pt idx="4">
                  <c:v>98.83</c:v>
                </c:pt>
              </c:numCache>
            </c:numRef>
          </c:val>
          <c:extLst>
            <c:ext xmlns:c16="http://schemas.microsoft.com/office/drawing/2014/chart" uri="{C3380CC4-5D6E-409C-BE32-E72D297353CC}">
              <c16:uniqueId val="{00000000-97CF-407D-90C9-85FAA9FCEF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92.62</c:v>
                </c:pt>
                <c:pt idx="2">
                  <c:v>92.72</c:v>
                </c:pt>
                <c:pt idx="3">
                  <c:v>92.88</c:v>
                </c:pt>
                <c:pt idx="4">
                  <c:v>92.9</c:v>
                </c:pt>
              </c:numCache>
            </c:numRef>
          </c:val>
          <c:smooth val="0"/>
          <c:extLst>
            <c:ext xmlns:c16="http://schemas.microsoft.com/office/drawing/2014/chart" uri="{C3380CC4-5D6E-409C-BE32-E72D297353CC}">
              <c16:uniqueId val="{00000001-97CF-407D-90C9-85FAA9FCEF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106.37</c:v>
                </c:pt>
                <c:pt idx="1">
                  <c:v>105.44</c:v>
                </c:pt>
                <c:pt idx="2">
                  <c:v>103.59</c:v>
                </c:pt>
                <c:pt idx="3">
                  <c:v>105.12</c:v>
                </c:pt>
                <c:pt idx="4">
                  <c:v>109.7</c:v>
                </c:pt>
              </c:numCache>
            </c:numRef>
          </c:val>
          <c:extLst>
            <c:ext xmlns:c16="http://schemas.microsoft.com/office/drawing/2014/chart" uri="{C3380CC4-5D6E-409C-BE32-E72D297353CC}">
              <c16:uniqueId val="{00000000-F0F0-4FD2-9950-60134F5948C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c:v>
                </c:pt>
                <c:pt idx="1">
                  <c:v>106.99</c:v>
                </c:pt>
                <c:pt idx="2">
                  <c:v>107.85</c:v>
                </c:pt>
                <c:pt idx="3">
                  <c:v>108.04</c:v>
                </c:pt>
                <c:pt idx="4">
                  <c:v>107.49</c:v>
                </c:pt>
              </c:numCache>
            </c:numRef>
          </c:val>
          <c:smooth val="0"/>
          <c:extLst>
            <c:ext xmlns:c16="http://schemas.microsoft.com/office/drawing/2014/chart" uri="{C3380CC4-5D6E-409C-BE32-E72D297353CC}">
              <c16:uniqueId val="{00000001-F0F0-4FD2-9950-60134F5948C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17.54</c:v>
                </c:pt>
                <c:pt idx="1">
                  <c:v>19.760000000000002</c:v>
                </c:pt>
                <c:pt idx="2">
                  <c:v>21.43</c:v>
                </c:pt>
                <c:pt idx="3">
                  <c:v>23.6</c:v>
                </c:pt>
                <c:pt idx="4">
                  <c:v>25.63</c:v>
                </c:pt>
              </c:numCache>
            </c:numRef>
          </c:val>
          <c:extLst>
            <c:ext xmlns:c16="http://schemas.microsoft.com/office/drawing/2014/chart" uri="{C3380CC4-5D6E-409C-BE32-E72D297353CC}">
              <c16:uniqueId val="{00000000-C7D2-46C7-95EA-7A354A0D2BD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26.13</c:v>
                </c:pt>
                <c:pt idx="1">
                  <c:v>26.36</c:v>
                </c:pt>
                <c:pt idx="2">
                  <c:v>23.79</c:v>
                </c:pt>
                <c:pt idx="3">
                  <c:v>25.66</c:v>
                </c:pt>
                <c:pt idx="4">
                  <c:v>27.46</c:v>
                </c:pt>
              </c:numCache>
            </c:numRef>
          </c:val>
          <c:smooth val="0"/>
          <c:extLst>
            <c:ext xmlns:c16="http://schemas.microsoft.com/office/drawing/2014/chart" uri="{C3380CC4-5D6E-409C-BE32-E72D297353CC}">
              <c16:uniqueId val="{00000001-C7D2-46C7-95EA-7A354A0D2BD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E1-490D-94F8-3E96F1625B1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1.03</c:v>
                </c:pt>
                <c:pt idx="1">
                  <c:v>1.43</c:v>
                </c:pt>
                <c:pt idx="2">
                  <c:v>1.22</c:v>
                </c:pt>
                <c:pt idx="3">
                  <c:v>1.61</c:v>
                </c:pt>
                <c:pt idx="4">
                  <c:v>2.08</c:v>
                </c:pt>
              </c:numCache>
            </c:numRef>
          </c:val>
          <c:smooth val="0"/>
          <c:extLst>
            <c:ext xmlns:c16="http://schemas.microsoft.com/office/drawing/2014/chart" uri="{C3380CC4-5D6E-409C-BE32-E72D297353CC}">
              <c16:uniqueId val="{00000001-3EE1-490D-94F8-3E96F1625B1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A8-4171-9136-B515E1700B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9.06</c:v>
                </c:pt>
                <c:pt idx="1">
                  <c:v>7.42</c:v>
                </c:pt>
                <c:pt idx="2">
                  <c:v>4.72</c:v>
                </c:pt>
                <c:pt idx="3">
                  <c:v>4.49</c:v>
                </c:pt>
                <c:pt idx="4">
                  <c:v>5.41</c:v>
                </c:pt>
              </c:numCache>
            </c:numRef>
          </c:val>
          <c:smooth val="0"/>
          <c:extLst>
            <c:ext xmlns:c16="http://schemas.microsoft.com/office/drawing/2014/chart" uri="{C3380CC4-5D6E-409C-BE32-E72D297353CC}">
              <c16:uniqueId val="{00000001-7EA8-4171-9136-B515E1700B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37.35</c:v>
                </c:pt>
                <c:pt idx="1">
                  <c:v>41.7</c:v>
                </c:pt>
                <c:pt idx="2">
                  <c:v>52.01</c:v>
                </c:pt>
                <c:pt idx="3">
                  <c:v>63.38</c:v>
                </c:pt>
                <c:pt idx="4">
                  <c:v>95.99</c:v>
                </c:pt>
              </c:numCache>
            </c:numRef>
          </c:val>
          <c:extLst>
            <c:ext xmlns:c16="http://schemas.microsoft.com/office/drawing/2014/chart" uri="{C3380CC4-5D6E-409C-BE32-E72D297353CC}">
              <c16:uniqueId val="{00000000-7E1F-4962-9E5B-87CBCE586D0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76.31</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7E1F-4962-9E5B-87CBCE586D0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640.37</c:v>
                </c:pt>
                <c:pt idx="1">
                  <c:v>608.79999999999995</c:v>
                </c:pt>
                <c:pt idx="2">
                  <c:v>652.75</c:v>
                </c:pt>
                <c:pt idx="3">
                  <c:v>616.66999999999996</c:v>
                </c:pt>
                <c:pt idx="4">
                  <c:v>716.64</c:v>
                </c:pt>
              </c:numCache>
            </c:numRef>
          </c:val>
          <c:extLst>
            <c:ext xmlns:c16="http://schemas.microsoft.com/office/drawing/2014/chart" uri="{C3380CC4-5D6E-409C-BE32-E72D297353CC}">
              <c16:uniqueId val="{00000000-C041-4111-AACB-82F19337DD7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820.36</c:v>
                </c:pt>
                <c:pt idx="1">
                  <c:v>847.44</c:v>
                </c:pt>
                <c:pt idx="2">
                  <c:v>857.88</c:v>
                </c:pt>
                <c:pt idx="3">
                  <c:v>825.1</c:v>
                </c:pt>
                <c:pt idx="4">
                  <c:v>789.87</c:v>
                </c:pt>
              </c:numCache>
            </c:numRef>
          </c:val>
          <c:smooth val="0"/>
          <c:extLst>
            <c:ext xmlns:c16="http://schemas.microsoft.com/office/drawing/2014/chart" uri="{C3380CC4-5D6E-409C-BE32-E72D297353CC}">
              <c16:uniqueId val="{00000001-C041-4111-AACB-82F19337DD7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109.43</c:v>
                </c:pt>
                <c:pt idx="1">
                  <c:v>110.8</c:v>
                </c:pt>
                <c:pt idx="2">
                  <c:v>107</c:v>
                </c:pt>
                <c:pt idx="3">
                  <c:v>110.23</c:v>
                </c:pt>
                <c:pt idx="4">
                  <c:v>118.64</c:v>
                </c:pt>
              </c:numCache>
            </c:numRef>
          </c:val>
          <c:extLst>
            <c:ext xmlns:c16="http://schemas.microsoft.com/office/drawing/2014/chart" uri="{C3380CC4-5D6E-409C-BE32-E72D297353CC}">
              <c16:uniqueId val="{00000000-9859-46E0-936B-38A5F4DBEAA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95.4</c:v>
                </c:pt>
                <c:pt idx="1">
                  <c:v>94.69</c:v>
                </c:pt>
                <c:pt idx="2">
                  <c:v>94.97</c:v>
                </c:pt>
                <c:pt idx="3">
                  <c:v>97.07</c:v>
                </c:pt>
                <c:pt idx="4">
                  <c:v>98.06</c:v>
                </c:pt>
              </c:numCache>
            </c:numRef>
          </c:val>
          <c:smooth val="0"/>
          <c:extLst>
            <c:ext xmlns:c16="http://schemas.microsoft.com/office/drawing/2014/chart" uri="{C3380CC4-5D6E-409C-BE32-E72D297353CC}">
              <c16:uniqueId val="{00000001-9859-46E0-936B-38A5F4DBEAA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98.68</c:v>
                </c:pt>
                <c:pt idx="1">
                  <c:v>97.39</c:v>
                </c:pt>
                <c:pt idx="2">
                  <c:v>100.95</c:v>
                </c:pt>
                <c:pt idx="3">
                  <c:v>98.16</c:v>
                </c:pt>
                <c:pt idx="4">
                  <c:v>91.36</c:v>
                </c:pt>
              </c:numCache>
            </c:numRef>
          </c:val>
          <c:extLst>
            <c:ext xmlns:c16="http://schemas.microsoft.com/office/drawing/2014/chart" uri="{C3380CC4-5D6E-409C-BE32-E72D297353CC}">
              <c16:uniqueId val="{00000000-DA47-4D40-AB7B-96F465BBAB2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163.19999999999999</c:v>
                </c:pt>
                <c:pt idx="1">
                  <c:v>159.78</c:v>
                </c:pt>
                <c:pt idx="2">
                  <c:v>159.49</c:v>
                </c:pt>
                <c:pt idx="3">
                  <c:v>157.81</c:v>
                </c:pt>
                <c:pt idx="4">
                  <c:v>157.37</c:v>
                </c:pt>
              </c:numCache>
            </c:numRef>
          </c:val>
          <c:smooth val="0"/>
          <c:extLst>
            <c:ext xmlns:c16="http://schemas.microsoft.com/office/drawing/2014/chart" uri="{C3380CC4-5D6E-409C-BE32-E72D297353CC}">
              <c16:uniqueId val="{00000001-DA47-4D40-AB7B-96F465BBAB2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AV5" sqref="AV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菊陽町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Bd1</v>
      </c>
      <c r="X8" s="35"/>
      <c r="Y8" s="35"/>
      <c r="Z8" s="35"/>
      <c r="AA8" s="35"/>
      <c r="AB8" s="35"/>
      <c r="AC8" s="35"/>
      <c r="AD8" s="36" t="str">
        <f>データ!$M$6</f>
        <v>非設置</v>
      </c>
      <c r="AE8" s="36"/>
      <c r="AF8" s="36"/>
      <c r="AG8" s="36"/>
      <c r="AH8" s="36"/>
      <c r="AI8" s="36"/>
      <c r="AJ8" s="36"/>
      <c r="AK8" s="3"/>
      <c r="AL8" s="37">
        <f>データ!S6</f>
        <v>43714</v>
      </c>
      <c r="AM8" s="37"/>
      <c r="AN8" s="37"/>
      <c r="AO8" s="37"/>
      <c r="AP8" s="37"/>
      <c r="AQ8" s="37"/>
      <c r="AR8" s="37"/>
      <c r="AS8" s="37"/>
      <c r="AT8" s="38">
        <f>データ!T6</f>
        <v>37.46</v>
      </c>
      <c r="AU8" s="38"/>
      <c r="AV8" s="38"/>
      <c r="AW8" s="38"/>
      <c r="AX8" s="38"/>
      <c r="AY8" s="38"/>
      <c r="AZ8" s="38"/>
      <c r="BA8" s="38"/>
      <c r="BB8" s="38">
        <f>データ!U6</f>
        <v>1166.95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63.99</v>
      </c>
      <c r="J10" s="38"/>
      <c r="K10" s="38"/>
      <c r="L10" s="38"/>
      <c r="M10" s="38"/>
      <c r="N10" s="38"/>
      <c r="O10" s="38"/>
      <c r="P10" s="38">
        <f>データ!P6</f>
        <v>97.77</v>
      </c>
      <c r="Q10" s="38"/>
      <c r="R10" s="38"/>
      <c r="S10" s="38"/>
      <c r="T10" s="38"/>
      <c r="U10" s="38"/>
      <c r="V10" s="38"/>
      <c r="W10" s="38">
        <f>データ!Q6</f>
        <v>96.91</v>
      </c>
      <c r="X10" s="38"/>
      <c r="Y10" s="38"/>
      <c r="Z10" s="38"/>
      <c r="AA10" s="38"/>
      <c r="AB10" s="38"/>
      <c r="AC10" s="38"/>
      <c r="AD10" s="37">
        <f>データ!R6</f>
        <v>2020</v>
      </c>
      <c r="AE10" s="37"/>
      <c r="AF10" s="37"/>
      <c r="AG10" s="37"/>
      <c r="AH10" s="37"/>
      <c r="AI10" s="37"/>
      <c r="AJ10" s="37"/>
      <c r="AK10" s="2"/>
      <c r="AL10" s="37">
        <f>データ!V6</f>
        <v>42701</v>
      </c>
      <c r="AM10" s="37"/>
      <c r="AN10" s="37"/>
      <c r="AO10" s="37"/>
      <c r="AP10" s="37"/>
      <c r="AQ10" s="37"/>
      <c r="AR10" s="37"/>
      <c r="AS10" s="37"/>
      <c r="AT10" s="38">
        <f>データ!W6</f>
        <v>9.3800000000000008</v>
      </c>
      <c r="AU10" s="38"/>
      <c r="AV10" s="38"/>
      <c r="AW10" s="38"/>
      <c r="AX10" s="38"/>
      <c r="AY10" s="38"/>
      <c r="AZ10" s="38"/>
      <c r="BA10" s="38"/>
      <c r="BB10" s="38">
        <f>データ!X6</f>
        <v>4552.3500000000004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116</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cSuqiEa6H4klu2tq89kJEPx2z2jDay87u8JEyIpQELj7kfqk7fxtX8x4kT6ak1O/Qaz4fiATl/A0Jmr6yO9Dtg==" saltValue="nH18SpPX+3OIsLOtLm8MH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434043</v>
      </c>
      <c r="D6" s="19">
        <f t="shared" si="3"/>
        <v>46</v>
      </c>
      <c r="E6" s="19">
        <f t="shared" si="3"/>
        <v>17</v>
      </c>
      <c r="F6" s="19">
        <f t="shared" si="3"/>
        <v>1</v>
      </c>
      <c r="G6" s="19">
        <f t="shared" si="3"/>
        <v>0</v>
      </c>
      <c r="H6" s="19" t="str">
        <f t="shared" si="3"/>
        <v>熊本県　菊陽町</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63.99</v>
      </c>
      <c r="P6" s="20">
        <f t="shared" si="3"/>
        <v>97.77</v>
      </c>
      <c r="Q6" s="20">
        <f t="shared" si="3"/>
        <v>96.91</v>
      </c>
      <c r="R6" s="20">
        <f t="shared" si="3"/>
        <v>2020</v>
      </c>
      <c r="S6" s="20">
        <f t="shared" si="3"/>
        <v>43714</v>
      </c>
      <c r="T6" s="20">
        <f t="shared" si="3"/>
        <v>37.46</v>
      </c>
      <c r="U6" s="20">
        <f t="shared" si="3"/>
        <v>1166.95</v>
      </c>
      <c r="V6" s="20">
        <f t="shared" si="3"/>
        <v>42701</v>
      </c>
      <c r="W6" s="20">
        <f t="shared" si="3"/>
        <v>9.3800000000000008</v>
      </c>
      <c r="X6" s="20">
        <f t="shared" si="3"/>
        <v>4552.3500000000004</v>
      </c>
      <c r="Y6" s="21">
        <f>IF(Y7="",NA(),Y7)</f>
        <v>106.37</v>
      </c>
      <c r="Z6" s="21">
        <f t="shared" ref="Z6:AH6" si="4">IF(Z7="",NA(),Z7)</f>
        <v>105.44</v>
      </c>
      <c r="AA6" s="21">
        <f t="shared" si="4"/>
        <v>103.59</v>
      </c>
      <c r="AB6" s="21">
        <f t="shared" si="4"/>
        <v>105.12</v>
      </c>
      <c r="AC6" s="21">
        <f t="shared" si="4"/>
        <v>109.7</v>
      </c>
      <c r="AD6" s="21">
        <f t="shared" si="4"/>
        <v>106.9</v>
      </c>
      <c r="AE6" s="21">
        <f t="shared" si="4"/>
        <v>106.99</v>
      </c>
      <c r="AF6" s="21">
        <f t="shared" si="4"/>
        <v>107.85</v>
      </c>
      <c r="AG6" s="21">
        <f t="shared" si="4"/>
        <v>108.04</v>
      </c>
      <c r="AH6" s="21">
        <f t="shared" si="4"/>
        <v>107.49</v>
      </c>
      <c r="AI6" s="20" t="str">
        <f>IF(AI7="","",IF(AI7="-","【-】","【"&amp;SUBSTITUTE(TEXT(AI7,"#,##0.00"),"-","△")&amp;"】"))</f>
        <v>【106.11】</v>
      </c>
      <c r="AJ6" s="20">
        <f>IF(AJ7="",NA(),AJ7)</f>
        <v>0</v>
      </c>
      <c r="AK6" s="20">
        <f t="shared" ref="AK6:AS6" si="5">IF(AK7="",NA(),AK7)</f>
        <v>0</v>
      </c>
      <c r="AL6" s="20">
        <f t="shared" si="5"/>
        <v>0</v>
      </c>
      <c r="AM6" s="20">
        <f t="shared" si="5"/>
        <v>0</v>
      </c>
      <c r="AN6" s="20">
        <f t="shared" si="5"/>
        <v>0</v>
      </c>
      <c r="AO6" s="21">
        <f t="shared" si="5"/>
        <v>9.06</v>
      </c>
      <c r="AP6" s="21">
        <f t="shared" si="5"/>
        <v>7.42</v>
      </c>
      <c r="AQ6" s="21">
        <f t="shared" si="5"/>
        <v>4.72</v>
      </c>
      <c r="AR6" s="21">
        <f t="shared" si="5"/>
        <v>4.49</v>
      </c>
      <c r="AS6" s="21">
        <f t="shared" si="5"/>
        <v>5.41</v>
      </c>
      <c r="AT6" s="20" t="str">
        <f>IF(AT7="","",IF(AT7="-","【-】","【"&amp;SUBSTITUTE(TEXT(AT7,"#,##0.00"),"-","△")&amp;"】"))</f>
        <v>【3.15】</v>
      </c>
      <c r="AU6" s="21">
        <f>IF(AU7="",NA(),AU7)</f>
        <v>37.35</v>
      </c>
      <c r="AV6" s="21">
        <f t="shared" ref="AV6:BD6" si="6">IF(AV7="",NA(),AV7)</f>
        <v>41.7</v>
      </c>
      <c r="AW6" s="21">
        <f t="shared" si="6"/>
        <v>52.01</v>
      </c>
      <c r="AX6" s="21">
        <f t="shared" si="6"/>
        <v>63.38</v>
      </c>
      <c r="AY6" s="21">
        <f t="shared" si="6"/>
        <v>95.99</v>
      </c>
      <c r="AZ6" s="21">
        <f t="shared" si="6"/>
        <v>76.31</v>
      </c>
      <c r="BA6" s="21">
        <f t="shared" si="6"/>
        <v>68.180000000000007</v>
      </c>
      <c r="BB6" s="21">
        <f t="shared" si="6"/>
        <v>67.930000000000007</v>
      </c>
      <c r="BC6" s="21">
        <f t="shared" si="6"/>
        <v>68.53</v>
      </c>
      <c r="BD6" s="21">
        <f t="shared" si="6"/>
        <v>69.180000000000007</v>
      </c>
      <c r="BE6" s="20" t="str">
        <f>IF(BE7="","",IF(BE7="-","【-】","【"&amp;SUBSTITUTE(TEXT(BE7,"#,##0.00"),"-","△")&amp;"】"))</f>
        <v>【73.44】</v>
      </c>
      <c r="BF6" s="21">
        <f>IF(BF7="",NA(),BF7)</f>
        <v>640.37</v>
      </c>
      <c r="BG6" s="21">
        <f t="shared" ref="BG6:BO6" si="7">IF(BG7="",NA(),BG7)</f>
        <v>608.79999999999995</v>
      </c>
      <c r="BH6" s="21">
        <f t="shared" si="7"/>
        <v>652.75</v>
      </c>
      <c r="BI6" s="21">
        <f t="shared" si="7"/>
        <v>616.66999999999996</v>
      </c>
      <c r="BJ6" s="21">
        <f t="shared" si="7"/>
        <v>716.64</v>
      </c>
      <c r="BK6" s="21">
        <f t="shared" si="7"/>
        <v>820.36</v>
      </c>
      <c r="BL6" s="21">
        <f t="shared" si="7"/>
        <v>847.44</v>
      </c>
      <c r="BM6" s="21">
        <f t="shared" si="7"/>
        <v>857.88</v>
      </c>
      <c r="BN6" s="21">
        <f t="shared" si="7"/>
        <v>825.1</v>
      </c>
      <c r="BO6" s="21">
        <f t="shared" si="7"/>
        <v>789.87</v>
      </c>
      <c r="BP6" s="20" t="str">
        <f>IF(BP7="","",IF(BP7="-","【-】","【"&amp;SUBSTITUTE(TEXT(BP7,"#,##0.00"),"-","△")&amp;"】"))</f>
        <v>【652.82】</v>
      </c>
      <c r="BQ6" s="21">
        <f>IF(BQ7="",NA(),BQ7)</f>
        <v>109.43</v>
      </c>
      <c r="BR6" s="21">
        <f t="shared" ref="BR6:BZ6" si="8">IF(BR7="",NA(),BR7)</f>
        <v>110.8</v>
      </c>
      <c r="BS6" s="21">
        <f t="shared" si="8"/>
        <v>107</v>
      </c>
      <c r="BT6" s="21">
        <f t="shared" si="8"/>
        <v>110.23</v>
      </c>
      <c r="BU6" s="21">
        <f t="shared" si="8"/>
        <v>118.64</v>
      </c>
      <c r="BV6" s="21">
        <f t="shared" si="8"/>
        <v>95.4</v>
      </c>
      <c r="BW6" s="21">
        <f t="shared" si="8"/>
        <v>94.69</v>
      </c>
      <c r="BX6" s="21">
        <f t="shared" si="8"/>
        <v>94.97</v>
      </c>
      <c r="BY6" s="21">
        <f t="shared" si="8"/>
        <v>97.07</v>
      </c>
      <c r="BZ6" s="21">
        <f t="shared" si="8"/>
        <v>98.06</v>
      </c>
      <c r="CA6" s="20" t="str">
        <f>IF(CA7="","",IF(CA7="-","【-】","【"&amp;SUBSTITUTE(TEXT(CA7,"#,##0.00"),"-","△")&amp;"】"))</f>
        <v>【97.61】</v>
      </c>
      <c r="CB6" s="21">
        <f>IF(CB7="",NA(),CB7)</f>
        <v>98.68</v>
      </c>
      <c r="CC6" s="21">
        <f t="shared" ref="CC6:CK6" si="9">IF(CC7="",NA(),CC7)</f>
        <v>97.39</v>
      </c>
      <c r="CD6" s="21">
        <f t="shared" si="9"/>
        <v>100.95</v>
      </c>
      <c r="CE6" s="21">
        <f t="shared" si="9"/>
        <v>98.16</v>
      </c>
      <c r="CF6" s="21">
        <f t="shared" si="9"/>
        <v>91.36</v>
      </c>
      <c r="CG6" s="21">
        <f t="shared" si="9"/>
        <v>163.19999999999999</v>
      </c>
      <c r="CH6" s="21">
        <f t="shared" si="9"/>
        <v>159.78</v>
      </c>
      <c r="CI6" s="21">
        <f t="shared" si="9"/>
        <v>159.49</v>
      </c>
      <c r="CJ6" s="21">
        <f t="shared" si="9"/>
        <v>157.81</v>
      </c>
      <c r="CK6" s="21">
        <f t="shared" si="9"/>
        <v>157.37</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65.040000000000006</v>
      </c>
      <c r="CS6" s="21">
        <f t="shared" si="10"/>
        <v>68.31</v>
      </c>
      <c r="CT6" s="21">
        <f t="shared" si="10"/>
        <v>65.28</v>
      </c>
      <c r="CU6" s="21">
        <f t="shared" si="10"/>
        <v>64.92</v>
      </c>
      <c r="CV6" s="21">
        <f t="shared" si="10"/>
        <v>64.14</v>
      </c>
      <c r="CW6" s="20" t="str">
        <f>IF(CW7="","",IF(CW7="-","【-】","【"&amp;SUBSTITUTE(TEXT(CW7,"#,##0.00"),"-","△")&amp;"】"))</f>
        <v>【59.10】</v>
      </c>
      <c r="CX6" s="21">
        <f>IF(CX7="",NA(),CX7)</f>
        <v>97.78</v>
      </c>
      <c r="CY6" s="21">
        <f t="shared" ref="CY6:DG6" si="11">IF(CY7="",NA(),CY7)</f>
        <v>97.96</v>
      </c>
      <c r="CZ6" s="21">
        <f t="shared" si="11"/>
        <v>98.52</v>
      </c>
      <c r="DA6" s="21">
        <f t="shared" si="11"/>
        <v>98.68</v>
      </c>
      <c r="DB6" s="21">
        <f t="shared" si="11"/>
        <v>98.83</v>
      </c>
      <c r="DC6" s="21">
        <f t="shared" si="11"/>
        <v>92.55</v>
      </c>
      <c r="DD6" s="21">
        <f t="shared" si="11"/>
        <v>92.62</v>
      </c>
      <c r="DE6" s="21">
        <f t="shared" si="11"/>
        <v>92.72</v>
      </c>
      <c r="DF6" s="21">
        <f t="shared" si="11"/>
        <v>92.88</v>
      </c>
      <c r="DG6" s="21">
        <f t="shared" si="11"/>
        <v>92.9</v>
      </c>
      <c r="DH6" s="20" t="str">
        <f>IF(DH7="","",IF(DH7="-","【-】","【"&amp;SUBSTITUTE(TEXT(DH7,"#,##0.00"),"-","△")&amp;"】"))</f>
        <v>【95.82】</v>
      </c>
      <c r="DI6" s="21">
        <f>IF(DI7="",NA(),DI7)</f>
        <v>17.54</v>
      </c>
      <c r="DJ6" s="21">
        <f t="shared" ref="DJ6:DR6" si="12">IF(DJ7="",NA(),DJ7)</f>
        <v>19.760000000000002</v>
      </c>
      <c r="DK6" s="21">
        <f t="shared" si="12"/>
        <v>21.43</v>
      </c>
      <c r="DL6" s="21">
        <f t="shared" si="12"/>
        <v>23.6</v>
      </c>
      <c r="DM6" s="21">
        <f t="shared" si="12"/>
        <v>25.63</v>
      </c>
      <c r="DN6" s="21">
        <f t="shared" si="12"/>
        <v>26.13</v>
      </c>
      <c r="DO6" s="21">
        <f t="shared" si="12"/>
        <v>26.36</v>
      </c>
      <c r="DP6" s="21">
        <f t="shared" si="12"/>
        <v>23.79</v>
      </c>
      <c r="DQ6" s="21">
        <f t="shared" si="12"/>
        <v>25.66</v>
      </c>
      <c r="DR6" s="21">
        <f t="shared" si="12"/>
        <v>27.46</v>
      </c>
      <c r="DS6" s="20" t="str">
        <f>IF(DS7="","",IF(DS7="-","【-】","【"&amp;SUBSTITUTE(TEXT(DS7,"#,##0.00"),"-","△")&amp;"】"))</f>
        <v>【39.74】</v>
      </c>
      <c r="DT6" s="20">
        <f>IF(DT7="",NA(),DT7)</f>
        <v>0</v>
      </c>
      <c r="DU6" s="20">
        <f t="shared" ref="DU6:EC6" si="13">IF(DU7="",NA(),DU7)</f>
        <v>0</v>
      </c>
      <c r="DV6" s="20">
        <f t="shared" si="13"/>
        <v>0</v>
      </c>
      <c r="DW6" s="20">
        <f t="shared" si="13"/>
        <v>0</v>
      </c>
      <c r="DX6" s="20">
        <f t="shared" si="13"/>
        <v>0</v>
      </c>
      <c r="DY6" s="21">
        <f t="shared" si="13"/>
        <v>1.03</v>
      </c>
      <c r="DZ6" s="21">
        <f t="shared" si="13"/>
        <v>1.43</v>
      </c>
      <c r="EA6" s="21">
        <f t="shared" si="13"/>
        <v>1.22</v>
      </c>
      <c r="EB6" s="21">
        <f t="shared" si="13"/>
        <v>1.61</v>
      </c>
      <c r="EC6" s="21">
        <f t="shared" si="13"/>
        <v>2.08</v>
      </c>
      <c r="ED6" s="20" t="str">
        <f>IF(ED7="","",IF(ED7="-","【-】","【"&amp;SUBSTITUTE(TEXT(ED7,"#,##0.00"),"-","△")&amp;"】"))</f>
        <v>【7.62】</v>
      </c>
      <c r="EE6" s="21">
        <f>IF(EE7="",NA(),EE7)</f>
        <v>7.0000000000000007E-2</v>
      </c>
      <c r="EF6" s="21">
        <f t="shared" ref="EF6:EN6" si="14">IF(EF7="",NA(),EF7)</f>
        <v>0.04</v>
      </c>
      <c r="EG6" s="21">
        <f t="shared" si="14"/>
        <v>7.0000000000000007E-2</v>
      </c>
      <c r="EH6" s="20">
        <f t="shared" si="14"/>
        <v>0</v>
      </c>
      <c r="EI6" s="20">
        <f t="shared" si="14"/>
        <v>0</v>
      </c>
      <c r="EJ6" s="21">
        <f t="shared" si="14"/>
        <v>0.1</v>
      </c>
      <c r="EK6" s="21">
        <f t="shared" si="14"/>
        <v>0.09</v>
      </c>
      <c r="EL6" s="21">
        <f t="shared" si="14"/>
        <v>0.09</v>
      </c>
      <c r="EM6" s="21">
        <f t="shared" si="14"/>
        <v>0.17</v>
      </c>
      <c r="EN6" s="21">
        <f t="shared" si="14"/>
        <v>0.13</v>
      </c>
      <c r="EO6" s="20" t="str">
        <f>IF(EO7="","",IF(EO7="-","【-】","【"&amp;SUBSTITUTE(TEXT(EO7,"#,##0.00"),"-","△")&amp;"】"))</f>
        <v>【0.23】</v>
      </c>
    </row>
    <row r="7" spans="1:148" s="22" customFormat="1" x14ac:dyDescent="0.15">
      <c r="A7" s="14"/>
      <c r="B7" s="23">
        <v>2022</v>
      </c>
      <c r="C7" s="23">
        <v>434043</v>
      </c>
      <c r="D7" s="23">
        <v>46</v>
      </c>
      <c r="E7" s="23">
        <v>17</v>
      </c>
      <c r="F7" s="23">
        <v>1</v>
      </c>
      <c r="G7" s="23">
        <v>0</v>
      </c>
      <c r="H7" s="23" t="s">
        <v>96</v>
      </c>
      <c r="I7" s="23" t="s">
        <v>97</v>
      </c>
      <c r="J7" s="23" t="s">
        <v>98</v>
      </c>
      <c r="K7" s="23" t="s">
        <v>99</v>
      </c>
      <c r="L7" s="23" t="s">
        <v>100</v>
      </c>
      <c r="M7" s="23" t="s">
        <v>101</v>
      </c>
      <c r="N7" s="24" t="s">
        <v>102</v>
      </c>
      <c r="O7" s="24">
        <v>63.99</v>
      </c>
      <c r="P7" s="24">
        <v>97.77</v>
      </c>
      <c r="Q7" s="24">
        <v>96.91</v>
      </c>
      <c r="R7" s="24">
        <v>2020</v>
      </c>
      <c r="S7" s="24">
        <v>43714</v>
      </c>
      <c r="T7" s="24">
        <v>37.46</v>
      </c>
      <c r="U7" s="24">
        <v>1166.95</v>
      </c>
      <c r="V7" s="24">
        <v>42701</v>
      </c>
      <c r="W7" s="24">
        <v>9.3800000000000008</v>
      </c>
      <c r="X7" s="24">
        <v>4552.3500000000004</v>
      </c>
      <c r="Y7" s="24">
        <v>106.37</v>
      </c>
      <c r="Z7" s="24">
        <v>105.44</v>
      </c>
      <c r="AA7" s="24">
        <v>103.59</v>
      </c>
      <c r="AB7" s="24">
        <v>105.12</v>
      </c>
      <c r="AC7" s="24">
        <v>109.7</v>
      </c>
      <c r="AD7" s="24">
        <v>106.9</v>
      </c>
      <c r="AE7" s="24">
        <v>106.99</v>
      </c>
      <c r="AF7" s="24">
        <v>107.85</v>
      </c>
      <c r="AG7" s="24">
        <v>108.04</v>
      </c>
      <c r="AH7" s="24">
        <v>107.49</v>
      </c>
      <c r="AI7" s="24">
        <v>106.11</v>
      </c>
      <c r="AJ7" s="24">
        <v>0</v>
      </c>
      <c r="AK7" s="24">
        <v>0</v>
      </c>
      <c r="AL7" s="24">
        <v>0</v>
      </c>
      <c r="AM7" s="24">
        <v>0</v>
      </c>
      <c r="AN7" s="24">
        <v>0</v>
      </c>
      <c r="AO7" s="24">
        <v>9.06</v>
      </c>
      <c r="AP7" s="24">
        <v>7.42</v>
      </c>
      <c r="AQ7" s="24">
        <v>4.72</v>
      </c>
      <c r="AR7" s="24">
        <v>4.49</v>
      </c>
      <c r="AS7" s="24">
        <v>5.41</v>
      </c>
      <c r="AT7" s="24">
        <v>3.15</v>
      </c>
      <c r="AU7" s="24">
        <v>37.35</v>
      </c>
      <c r="AV7" s="24">
        <v>41.7</v>
      </c>
      <c r="AW7" s="24">
        <v>52.01</v>
      </c>
      <c r="AX7" s="24">
        <v>63.38</v>
      </c>
      <c r="AY7" s="24">
        <v>95.99</v>
      </c>
      <c r="AZ7" s="24">
        <v>76.31</v>
      </c>
      <c r="BA7" s="24">
        <v>68.180000000000007</v>
      </c>
      <c r="BB7" s="24">
        <v>67.930000000000007</v>
      </c>
      <c r="BC7" s="24">
        <v>68.53</v>
      </c>
      <c r="BD7" s="24">
        <v>69.180000000000007</v>
      </c>
      <c r="BE7" s="24">
        <v>73.44</v>
      </c>
      <c r="BF7" s="24">
        <v>640.37</v>
      </c>
      <c r="BG7" s="24">
        <v>608.79999999999995</v>
      </c>
      <c r="BH7" s="24">
        <v>652.75</v>
      </c>
      <c r="BI7" s="24">
        <v>616.66999999999996</v>
      </c>
      <c r="BJ7" s="24">
        <v>716.64</v>
      </c>
      <c r="BK7" s="24">
        <v>820.36</v>
      </c>
      <c r="BL7" s="24">
        <v>847.44</v>
      </c>
      <c r="BM7" s="24">
        <v>857.88</v>
      </c>
      <c r="BN7" s="24">
        <v>825.1</v>
      </c>
      <c r="BO7" s="24">
        <v>789.87</v>
      </c>
      <c r="BP7" s="24">
        <v>652.82000000000005</v>
      </c>
      <c r="BQ7" s="24">
        <v>109.43</v>
      </c>
      <c r="BR7" s="24">
        <v>110.8</v>
      </c>
      <c r="BS7" s="24">
        <v>107</v>
      </c>
      <c r="BT7" s="24">
        <v>110.23</v>
      </c>
      <c r="BU7" s="24">
        <v>118.64</v>
      </c>
      <c r="BV7" s="24">
        <v>95.4</v>
      </c>
      <c r="BW7" s="24">
        <v>94.69</v>
      </c>
      <c r="BX7" s="24">
        <v>94.97</v>
      </c>
      <c r="BY7" s="24">
        <v>97.07</v>
      </c>
      <c r="BZ7" s="24">
        <v>98.06</v>
      </c>
      <c r="CA7" s="24">
        <v>97.61</v>
      </c>
      <c r="CB7" s="24">
        <v>98.68</v>
      </c>
      <c r="CC7" s="24">
        <v>97.39</v>
      </c>
      <c r="CD7" s="24">
        <v>100.95</v>
      </c>
      <c r="CE7" s="24">
        <v>98.16</v>
      </c>
      <c r="CF7" s="24">
        <v>91.36</v>
      </c>
      <c r="CG7" s="24">
        <v>163.19999999999999</v>
      </c>
      <c r="CH7" s="24">
        <v>159.78</v>
      </c>
      <c r="CI7" s="24">
        <v>159.49</v>
      </c>
      <c r="CJ7" s="24">
        <v>157.81</v>
      </c>
      <c r="CK7" s="24">
        <v>157.37</v>
      </c>
      <c r="CL7" s="24">
        <v>138.29</v>
      </c>
      <c r="CM7" s="24" t="s">
        <v>102</v>
      </c>
      <c r="CN7" s="24" t="s">
        <v>102</v>
      </c>
      <c r="CO7" s="24" t="s">
        <v>102</v>
      </c>
      <c r="CP7" s="24" t="s">
        <v>102</v>
      </c>
      <c r="CQ7" s="24" t="s">
        <v>102</v>
      </c>
      <c r="CR7" s="24">
        <v>65.040000000000006</v>
      </c>
      <c r="CS7" s="24">
        <v>68.31</v>
      </c>
      <c r="CT7" s="24">
        <v>65.28</v>
      </c>
      <c r="CU7" s="24">
        <v>64.92</v>
      </c>
      <c r="CV7" s="24">
        <v>64.14</v>
      </c>
      <c r="CW7" s="24">
        <v>59.1</v>
      </c>
      <c r="CX7" s="24">
        <v>97.78</v>
      </c>
      <c r="CY7" s="24">
        <v>97.96</v>
      </c>
      <c r="CZ7" s="24">
        <v>98.52</v>
      </c>
      <c r="DA7" s="24">
        <v>98.68</v>
      </c>
      <c r="DB7" s="24">
        <v>98.83</v>
      </c>
      <c r="DC7" s="24">
        <v>92.55</v>
      </c>
      <c r="DD7" s="24">
        <v>92.62</v>
      </c>
      <c r="DE7" s="24">
        <v>92.72</v>
      </c>
      <c r="DF7" s="24">
        <v>92.88</v>
      </c>
      <c r="DG7" s="24">
        <v>92.9</v>
      </c>
      <c r="DH7" s="24">
        <v>95.82</v>
      </c>
      <c r="DI7" s="24">
        <v>17.54</v>
      </c>
      <c r="DJ7" s="24">
        <v>19.760000000000002</v>
      </c>
      <c r="DK7" s="24">
        <v>21.43</v>
      </c>
      <c r="DL7" s="24">
        <v>23.6</v>
      </c>
      <c r="DM7" s="24">
        <v>25.63</v>
      </c>
      <c r="DN7" s="24">
        <v>26.13</v>
      </c>
      <c r="DO7" s="24">
        <v>26.36</v>
      </c>
      <c r="DP7" s="24">
        <v>23.79</v>
      </c>
      <c r="DQ7" s="24">
        <v>25.66</v>
      </c>
      <c r="DR7" s="24">
        <v>27.46</v>
      </c>
      <c r="DS7" s="24">
        <v>39.74</v>
      </c>
      <c r="DT7" s="24">
        <v>0</v>
      </c>
      <c r="DU7" s="24">
        <v>0</v>
      </c>
      <c r="DV7" s="24">
        <v>0</v>
      </c>
      <c r="DW7" s="24">
        <v>0</v>
      </c>
      <c r="DX7" s="24">
        <v>0</v>
      </c>
      <c r="DY7" s="24">
        <v>1.03</v>
      </c>
      <c r="DZ7" s="24">
        <v>1.43</v>
      </c>
      <c r="EA7" s="24">
        <v>1.22</v>
      </c>
      <c r="EB7" s="24">
        <v>1.61</v>
      </c>
      <c r="EC7" s="24">
        <v>2.08</v>
      </c>
      <c r="ED7" s="24">
        <v>7.62</v>
      </c>
      <c r="EE7" s="24">
        <v>7.0000000000000007E-2</v>
      </c>
      <c r="EF7" s="24">
        <v>0.04</v>
      </c>
      <c r="EG7" s="24">
        <v>7.0000000000000007E-2</v>
      </c>
      <c r="EH7" s="24">
        <v>0</v>
      </c>
      <c r="EI7" s="24">
        <v>0</v>
      </c>
      <c r="EJ7" s="24">
        <v>0.1</v>
      </c>
      <c r="EK7" s="24">
        <v>0.09</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藤島 友太郎</cp:lastModifiedBy>
  <cp:lastPrinted>2024-01-30T07:06:32Z</cp:lastPrinted>
  <dcterms:created xsi:type="dcterms:W3CDTF">2023-12-12T00:52:04Z</dcterms:created>
  <dcterms:modified xsi:type="dcterms:W3CDTF">2024-01-30T07:06:38Z</dcterms:modified>
  <cp:category/>
</cp:coreProperties>
</file>