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2 八代市\下水道\"/>
    </mc:Choice>
  </mc:AlternateContent>
  <workbookProtection workbookAlgorithmName="SHA-512" workbookHashValue="SXjFdQr8XFuEwrgl0uUv/xaYiMQktzv/JLgiocKm8NWH2vo0gx6KgHVn49eHitWBsD0sz5pZ/eu46sdQQuOsbg==" workbookSaltValue="gQPgRScNXaeUarAaymDZXg==" workbookSpinCount="100000" lockStructure="1"/>
  <bookViews>
    <workbookView xWindow="0" yWindow="0" windowWidth="28800" windowHeight="117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<sst xmlns="http://schemas.openxmlformats.org/spreadsheetml/2006/main" count="231" uniqueCount="117">
  <si>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</si>
  <si>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</si>
  <si>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</si>
  <si>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</si>
  <si>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</si>
  <si>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</si>
  <si>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</si>
  <si>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</si>
  <si>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</si>
  <si>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</si>
  <si>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</si>
  <si>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</si>
  <si>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</si>
  <si>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</si>
  <si>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</si>
  <si>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</si>
  <si>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</si>
  <si>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</si>
  <si>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</si>
  <si>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</si>
  <si>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</si>
  <si>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</si>
  <si>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</si>
  <si>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</si>
  <si>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</si>
  <si>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</si>
  <si>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</si>
  <si>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</si>
  <si>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</si>
  <si>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</si>
  <si>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</si>
  <si>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</si>
  <si>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</si>
  <si>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</si>
  <si>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</si>
  <si>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</si>
  <si>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</si>
  <si>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</si>
  <si>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</si>
  <si>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</si>
  <si>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</si>
  <si>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</si>
  <si>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</si>
  <si>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</si>
  <si>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</si>
  <si>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</si>
  <si>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</si>
  <si>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</si>
  <si>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</si>
  <si>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</si>
  <si>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</si>
  <si>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</si>
  <si>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</si>
  <si>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</si>
  <si>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</si>
  <si>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</si>
  <si>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</si>
  <si>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</si>
  <si>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</si>
  <si>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</si>
  <si>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</si>
  <si>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</si>
  <si>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</si>
  <si>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</si>
  <si>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</si>
  <si>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</si>
  <si>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</si>
  <si>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</si>
  <si>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</si>
  <si>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</si>
  <si>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</si>
  <si>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</si>
  <si>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</si>
  <si>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</si>
  <si>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</si>
  <si>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</si>
  <si>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</si>
  <si>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</si>
  <si>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</si>
  <si>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</si>
  <si>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</si>
  <si>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</si>
  <si>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</si>
  <si>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</si>
  <si>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</si>
  <si>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</si>
  <si>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</si>
  <si>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</si>
  <si>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</si>
  <si>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</si>
  <si>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</si>
  <si>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</si>
  <si>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</si>
  <si>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</si>
  <si>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</si>
  <si>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</si>
  <si>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</si>
  <si>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</si>
  <si>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</si>
  <si>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</si>
  <si>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</si>
  <si>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</si>
  <si>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</si>
  <si>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</si>
  <si>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</si>
  <si>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</si>
  <si>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</si>
  <si>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</si>
  <si>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</si>
  <si>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</si>
  <si>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</si>
  <si>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</si>
  <si>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</si>
  <si>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</si>
  <si>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令和元年度から、不明水の調査結果や本市下水道ストックマネジメント計画に基づき、管渠の改築・更新に着手しております。令和4年度は管渠の改築・更新を行わなかったため、数値は入っていません。
　今後も施設の老朽化度合を見極めながら、予防保全的な修繕や更新を行っていくことにより、市民生活の安全・安心の確保はもちろんのこと、経済的な効率性も追求した安定的な運営を行っていきます。</t>
    <rPh sb="57" eb="59">
      <t>レイワ</t>
    </rPh>
    <rPh sb="60" eb="62">
      <t>ネンド</t>
    </rPh>
    <rPh sb="63" eb="65">
      <t>カンキョ</t>
    </rPh>
    <rPh sb="66" eb="68">
      <t>カイチク</t>
    </rPh>
    <rPh sb="69" eb="71">
      <t>コウシン</t>
    </rPh>
    <rPh sb="72" eb="73">
      <t>オコナ</t>
    </rPh>
    <rPh sb="81" eb="83">
      <t>スウチ</t>
    </rPh>
    <rPh sb="84" eb="85">
      <t>ハイ</t>
    </rPh>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</si>
  <si>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より料金改定を行いました。令和6年度には農業集落排水事業と特定地域生活排水処理事業を企業会計へ移行するため経営戦略の改定を行う予定で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rPh sb="195" eb="196">
      <t>オコナ</t>
    </rPh>
    <rPh sb="201" eb="203">
      <t>レイワ</t>
    </rPh>
    <rPh sb="204" eb="205">
      <t>ネン</t>
    </rPh>
    <rPh sb="205" eb="206">
      <t>ド</t>
    </rPh>
    <rPh sb="208" eb="210">
      <t>ノウギョウ</t>
    </rPh>
    <rPh sb="210" eb="214">
      <t>シュウラクハイスイ</t>
    </rPh>
    <rPh sb="214" eb="216">
      <t>ジギョウ</t>
    </rPh>
    <rPh sb="217" eb="219">
      <t>トクテイ</t>
    </rPh>
    <rPh sb="219" eb="221">
      <t>チイキ</t>
    </rPh>
    <rPh sb="221" eb="223">
      <t>セイカツ</t>
    </rPh>
    <rPh sb="223" eb="225">
      <t>ハイスイ</t>
    </rPh>
    <rPh sb="225" eb="227">
      <t>ショリ</t>
    </rPh>
    <rPh sb="227" eb="229">
      <t>ジギョウ</t>
    </rPh>
    <rPh sb="230" eb="232">
      <t>キギョウ</t>
    </rPh>
    <rPh sb="232" eb="234">
      <t>カイケイ</t>
    </rPh>
    <rPh sb="235" eb="237">
      <t>イコウ</t>
    </rPh>
    <rPh sb="241" eb="243">
      <t>ケイエイ</t>
    </rPh>
    <rPh sb="243" eb="245">
      <t>センリャク</t>
    </rPh>
    <rPh sb="246" eb="248">
      <t>カイテイ</t>
    </rPh>
    <rPh sb="249" eb="250">
      <t>オコナ</t>
    </rPh>
    <rPh sb="251" eb="253">
      <t>ヨテイ</t>
    </rPh>
    <phoneticPr fontId="4"/>
  </si>
  <si>
    <t>①②経常収支比率は100％を上回って黒字となっており、類似団体平均値も上回っています。累積欠損金もありません。今後もこの水準を維持できるよう、歳出の削減と収入の確保等に努めます。
③流動比率は昨年度より減少し、④企業債残高対事業規模比率は昨年度より増加となっています。流動比率が減少したのは流動資産の減少が要因です。全国平均と類似団体平均のどちらも下回っている状況です。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伸びているものの平均値を下回っています。令和5年5月請求分より料金改定を行っているため増収の見込みですが、今後も使用料対象経費の削減及び水洗化促進による収入確保に引続き努めます。
⑥汚水処理原価は、昨年度に比べて数値は減少しましたが、平均値は上回っています。今後の投資の適正化を行うことにより、資本費の更なる削減に努めます。
⑦施設利用率は、処理水量の増加に対応するため、令和３年度に処理能力を向上させたことにより、平均値を下回っています。今後も未普及対象地域の整備を進めるとともに、供用開始区域における水洗化率の改善を図り、汚水量に合わせた適正規模での施設の運用を図っていきます。
⑧本市の下水道事業が整備途上であるため、平均値よりも低い水準にあります。公共用水域の水質保全や使用料収入の確保のために、今後も各種媒体を用いた周知や未接続世帯への戸別訪問を継続し、水洗化率の向上に努めます。</t>
    <rPh sb="96" eb="99">
      <t>サクネンド</t>
    </rPh>
    <rPh sb="101" eb="103">
      <t>ゲンショウ</t>
    </rPh>
    <rPh sb="106" eb="108">
      <t>キギョウ</t>
    </rPh>
    <rPh sb="108" eb="109">
      <t>サイ</t>
    </rPh>
    <rPh sb="109" eb="111">
      <t>ザンダカ</t>
    </rPh>
    <rPh sb="111" eb="112">
      <t>タイ</t>
    </rPh>
    <rPh sb="112" eb="114">
      <t>ジギョウ</t>
    </rPh>
    <rPh sb="114" eb="116">
      <t>キボ</t>
    </rPh>
    <rPh sb="116" eb="118">
      <t>ヒリツ</t>
    </rPh>
    <rPh sb="119" eb="122">
      <t>サクネンド</t>
    </rPh>
    <rPh sb="124" eb="126">
      <t>ゾウカ</t>
    </rPh>
    <rPh sb="134" eb="136">
      <t>リュウドウ</t>
    </rPh>
    <rPh sb="136" eb="138">
      <t>ヒリツ</t>
    </rPh>
    <rPh sb="139" eb="141">
      <t>ゲンショウ</t>
    </rPh>
    <rPh sb="145" eb="147">
      <t>リュウドウ</t>
    </rPh>
    <rPh sb="147" eb="149">
      <t>シサン</t>
    </rPh>
    <rPh sb="150" eb="152">
      <t>ゲンショウ</t>
    </rPh>
    <rPh sb="153" eb="155">
      <t>ヨウイン</t>
    </rPh>
    <rPh sb="158" eb="160">
      <t>ゼンコク</t>
    </rPh>
    <rPh sb="160" eb="162">
      <t>ヘイキン</t>
    </rPh>
    <rPh sb="163" eb="165">
      <t>ルイジ</t>
    </rPh>
    <rPh sb="165" eb="167">
      <t>ダンタイ</t>
    </rPh>
    <rPh sb="167" eb="169">
      <t>ヘイキン</t>
    </rPh>
    <rPh sb="174" eb="176">
      <t>シタマワ</t>
    </rPh>
    <rPh sb="180" eb="182">
      <t>ジョウキョウ</t>
    </rPh>
    <rPh sb="309" eb="310">
      <t>ガツ</t>
    </rPh>
    <rPh sb="310" eb="312">
      <t>セイキュウ</t>
    </rPh>
    <rPh sb="312" eb="313">
      <t>ブン</t>
    </rPh>
    <rPh sb="320" eb="321">
      <t>オコナ</t>
    </rPh>
    <rPh sb="330" eb="332">
      <t>ミコ</t>
    </rPh>
    <rPh sb="337" eb="339">
      <t>コンゴ</t>
    </rPh>
    <rPh sb="375" eb="377">
      <t>オスイ</t>
    </rPh>
    <rPh sb="377" eb="379">
      <t>ショリ</t>
    </rPh>
    <rPh sb="379" eb="380">
      <t>ハラ</t>
    </rPh>
    <rPh sb="383" eb="385">
      <t>サクネン</t>
    </rPh>
    <rPh sb="385" eb="386">
      <t>ド</t>
    </rPh>
    <rPh sb="387" eb="388">
      <t>クラ</t>
    </rPh>
    <rPh sb="390" eb="392">
      <t>スウチ</t>
    </rPh>
    <rPh sb="393" eb="395">
      <t>ゲンショウ</t>
    </rPh>
    <rPh sb="401" eb="403">
      <t>ヘイキン</t>
    </rPh>
    <rPh sb="403" eb="404">
      <t>チ</t>
    </rPh>
    <rPh sb="405" eb="407">
      <t>ウワマワ</t>
    </rPh>
    <rPh sb="413" eb="415">
      <t>コンゴ</t>
    </rPh>
    <rPh sb="416" eb="418">
      <t>トウシ</t>
    </rPh>
    <rPh sb="419" eb="422">
      <t>テキセイカ</t>
    </rPh>
    <rPh sb="423" eb="424">
      <t>オコナ</t>
    </rPh>
    <rPh sb="431" eb="433">
      <t>シホン</t>
    </rPh>
    <rPh sb="433" eb="434">
      <t>ヒ</t>
    </rPh>
    <rPh sb="435" eb="436">
      <t>サラ</t>
    </rPh>
    <rPh sb="438" eb="440">
      <t>サクゲン</t>
    </rPh>
    <rPh sb="441" eb="4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</si>
</sst>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0.41</c:v>
                </c:pt>
                <c:pt idx="2">
                  <c:v>0.05</c:v>
                </c:pt>
                <c:pt idx="3">
                  <c:v>0.09</c:v>
                </c:pt>
                <c:pt idx="4" formatCode="#,##0.00;&quot;△&quot;#,##0.00">
                  <c:v>0</c:v>
                </c:pt>
              </c:numCache>
            </c:numRef>
          </c:val>
          <c:extLst>
            <c:ext xmlns:c16="http://schemas.microsoft.com/office/drawing/2014/chart" uri="{C3380CC4-5D6E-409C-BE32-E72D297353CC}">
              <c16:uniqueId val="{00000000-F405-46F8-B8BC-81745B4A11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F405-46F8-B8BC-81745B4A11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75.45</c:v>
                </c:pt>
                <c:pt idx="1">
                  <c:v>74.61</c:v>
                </c:pt>
                <c:pt idx="2">
                  <c:v>75.680000000000007</c:v>
                </c:pt>
                <c:pt idx="3">
                  <c:v>56.78</c:v>
                </c:pt>
                <c:pt idx="4">
                  <c:v>56.67</c:v>
                </c:pt>
              </c:numCache>
            </c:numRef>
          </c:val>
          <c:extLst>
            <c:ext xmlns:c16="http://schemas.microsoft.com/office/drawing/2014/chart" uri="{C3380CC4-5D6E-409C-BE32-E72D297353CC}">
              <c16:uniqueId val="{00000000-A6F5-4822-9877-0CD7D47B76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A6F5-4822-9877-0CD7D47B76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82.29</c:v>
                </c:pt>
                <c:pt idx="1">
                  <c:v>84.92</c:v>
                </c:pt>
                <c:pt idx="2">
                  <c:v>85.83</c:v>
                </c:pt>
                <c:pt idx="3">
                  <c:v>87.43</c:v>
                </c:pt>
                <c:pt idx="4">
                  <c:v>86.94</c:v>
                </c:pt>
              </c:numCache>
            </c:numRef>
          </c:val>
          <c:extLst>
            <c:ext xmlns:c16="http://schemas.microsoft.com/office/drawing/2014/chart" uri="{C3380CC4-5D6E-409C-BE32-E72D297353CC}">
              <c16:uniqueId val="{00000000-4DFA-4560-8212-4A8D85070F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4DFA-4560-8212-4A8D85070F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119.15</c:v>
                </c:pt>
                <c:pt idx="1">
                  <c:v>116.44</c:v>
                </c:pt>
                <c:pt idx="2">
                  <c:v>113.76</c:v>
                </c:pt>
                <c:pt idx="3">
                  <c:v>114.74</c:v>
                </c:pt>
                <c:pt idx="4">
                  <c:v>111.81</c:v>
                </c:pt>
              </c:numCache>
            </c:numRef>
          </c:val>
          <c:extLst>
            <c:ext xmlns:c16="http://schemas.microsoft.com/office/drawing/2014/chart" uri="{C3380CC4-5D6E-409C-BE32-E72D297353CC}">
              <c16:uniqueId val="{00000000-7EC0-46C4-B01D-921F3A005D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7EC0-46C4-B01D-921F3A005D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13.84</c:v>
                </c:pt>
                <c:pt idx="1">
                  <c:v>16.36</c:v>
                </c:pt>
                <c:pt idx="2">
                  <c:v>18.97</c:v>
                </c:pt>
                <c:pt idx="3">
                  <c:v>20.91</c:v>
                </c:pt>
                <c:pt idx="4">
                  <c:v>23.51</c:v>
                </c:pt>
              </c:numCache>
            </c:numRef>
          </c:val>
          <c:extLst>
            <c:ext xmlns:c16="http://schemas.microsoft.com/office/drawing/2014/chart" uri="{C3380CC4-5D6E-409C-BE32-E72D297353CC}">
              <c16:uniqueId val="{00000000-89CB-4B0A-8AA2-375FA153FC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89CB-4B0A-8AA2-375FA153FC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6-4AE2-81AB-60AD7930C0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7336-4AE2-81AB-60AD7930C0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33-4E4A-AA8E-9442E106E5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9E33-4E4A-AA8E-9442E106E5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36.869999999999997</c:v>
                </c:pt>
                <c:pt idx="1">
                  <c:v>44.15</c:v>
                </c:pt>
                <c:pt idx="2">
                  <c:v>54.49</c:v>
                </c:pt>
                <c:pt idx="3">
                  <c:v>53.61</c:v>
                </c:pt>
                <c:pt idx="4">
                  <c:v>38.53</c:v>
                </c:pt>
              </c:numCache>
            </c:numRef>
          </c:val>
          <c:extLst>
            <c:ext xmlns:c16="http://schemas.microsoft.com/office/drawing/2014/chart" uri="{C3380CC4-5D6E-409C-BE32-E72D297353CC}">
              <c16:uniqueId val="{00000000-051D-4939-B2BE-3E1A3F1628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051D-4939-B2BE-3E1A3F1628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651.78</c:v>
                </c:pt>
                <c:pt idx="1">
                  <c:v>591.87</c:v>
                </c:pt>
                <c:pt idx="2">
                  <c:v>591.9</c:v>
                </c:pt>
                <c:pt idx="3">
                  <c:v>600.08000000000004</c:v>
                </c:pt>
                <c:pt idx="4">
                  <c:v>609.91999999999996</c:v>
                </c:pt>
              </c:numCache>
            </c:numRef>
          </c:val>
          <c:extLst>
            <c:ext xmlns:c16="http://schemas.microsoft.com/office/drawing/2014/chart" uri="{C3380CC4-5D6E-409C-BE32-E72D297353CC}">
              <c16:uniqueId val="{00000000-461A-4844-B918-9F3AB6F565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461A-4844-B918-9F3AB6F565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70.06</c:v>
                </c:pt>
                <c:pt idx="1">
                  <c:v>72.150000000000006</c:v>
                </c:pt>
                <c:pt idx="2">
                  <c:v>72.680000000000007</c:v>
                </c:pt>
                <c:pt idx="3">
                  <c:v>74.34</c:v>
                </c:pt>
                <c:pt idx="4">
                  <c:v>77.58</c:v>
                </c:pt>
              </c:numCache>
            </c:numRef>
          </c:val>
          <c:extLst>
            <c:ext xmlns:c16="http://schemas.microsoft.com/office/drawing/2014/chart" uri="{C3380CC4-5D6E-409C-BE32-E72D297353CC}">
              <c16:uniqueId val="{00000000-C47A-4F5B-B307-FEFA3B3887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C47A-4F5B-B307-FEFA3B3887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252.68</c:v>
                </c:pt>
                <c:pt idx="1">
                  <c:v>259.99</c:v>
                </c:pt>
                <c:pt idx="2">
                  <c:v>258.38</c:v>
                </c:pt>
                <c:pt idx="3">
                  <c:v>253.03</c:v>
                </c:pt>
                <c:pt idx="4">
                  <c:v>241.36</c:v>
                </c:pt>
              </c:numCache>
            </c:numRef>
          </c:val>
          <c:extLst>
            <c:ext xmlns:c16="http://schemas.microsoft.com/office/drawing/2014/chart" uri="{C3380CC4-5D6E-409C-BE32-E72D297353CC}">
              <c16:uniqueId val="{00000000-F8C7-4C2D-A837-640FB37573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F8C7-4C2D-A837-640FB37573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1" zoomScale="90" zoomScaleNormal="90" workbookViewId="0">
      <selection activeCell="AL10" sqref="AL10:AS10"/>
    </sheetView>
  </sheetViews>
  <sheetFormatPr defaultColWidth="2.625" defaultRowHeight="13.5" x14ac:dyDescent="0.15"/>
  <cols>
    <col min="1" max="1" width="2.625" customWidth="1"/>
    <col min="2" max="62" width="3.75" customWidth="1"/>
    <col min="64" max="78" width="3.6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八代市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122625</v>
      </c>
      <c r="AM8" s="42"/>
      <c r="AN8" s="42"/>
      <c r="AO8" s="42"/>
      <c r="AP8" s="42"/>
      <c r="AQ8" s="42"/>
      <c r="AR8" s="42"/>
      <c r="AS8" s="42"/>
      <c r="AT8" s="35">
        <f>データ!T6</f>
        <v>681.29</v>
      </c>
      <c r="AU8" s="35"/>
      <c r="AV8" s="35"/>
      <c r="AW8" s="35"/>
      <c r="AX8" s="35"/>
      <c r="AY8" s="35"/>
      <c r="AZ8" s="35"/>
      <c r="BA8" s="35"/>
      <c r="BB8" s="35">
        <f>データ!U6</f>
        <v>179.99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55.06</v>
      </c>
      <c r="J10" s="35"/>
      <c r="K10" s="35"/>
      <c r="L10" s="35"/>
      <c r="M10" s="35"/>
      <c r="N10" s="35"/>
      <c r="O10" s="35"/>
      <c r="P10" s="35">
        <f>データ!P6</f>
        <v>43.92</v>
      </c>
      <c r="Q10" s="35"/>
      <c r="R10" s="35"/>
      <c r="S10" s="35"/>
      <c r="T10" s="35"/>
      <c r="U10" s="35"/>
      <c r="V10" s="35"/>
      <c r="W10" s="35">
        <f>データ!Q6</f>
        <v>83.26</v>
      </c>
      <c r="X10" s="35"/>
      <c r="Y10" s="35"/>
      <c r="Z10" s="35"/>
      <c r="AA10" s="35"/>
      <c r="AB10" s="35"/>
      <c r="AC10" s="35"/>
      <c r="AD10" s="42">
        <f>データ!R6</f>
        <v>3760</v>
      </c>
      <c r="AE10" s="42"/>
      <c r="AF10" s="42"/>
      <c r="AG10" s="42"/>
      <c r="AH10" s="42"/>
      <c r="AI10" s="42"/>
      <c r="AJ10" s="42"/>
      <c r="AK10" s="2"/>
      <c r="AL10" s="42">
        <f>データ!V6</f>
        <v>53593</v>
      </c>
      <c r="AM10" s="42"/>
      <c r="AN10" s="42"/>
      <c r="AO10" s="42"/>
      <c r="AP10" s="42"/>
      <c r="AQ10" s="42"/>
      <c r="AR10" s="42"/>
      <c r="AS10" s="42"/>
      <c r="AT10" s="35">
        <f>データ!W6</f>
        <v>15.88</v>
      </c>
      <c r="AU10" s="35"/>
      <c r="AV10" s="35"/>
      <c r="AW10" s="35"/>
      <c r="AX10" s="35"/>
      <c r="AY10" s="35"/>
      <c r="AZ10" s="35"/>
      <c r="BA10" s="35"/>
      <c r="BB10" s="35">
        <f>データ!X6</f>
        <v>3374.87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vSryZuXqgmzEOog8XlYATv7Cdlb4ecgRzksutHb8i5llfP8lB8jJE3UCuyEnl1fBbZsCCGsJfmwqk3K+m4Phg==" saltValue="MMh44AVGWhpkK3/FFftB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432024</v>
      </c>
      <c r="D6" s="19">
        <f t="shared" si="3"/>
        <v>46</v>
      </c>
      <c r="E6" s="19">
        <f t="shared" si="3"/>
        <v>17</v>
      </c>
      <c r="F6" s="19">
        <f t="shared" si="3"/>
        <v>1</v>
      </c>
      <c r="G6" s="19">
        <f t="shared" si="3"/>
        <v>0</v>
      </c>
      <c r="H6" s="19" t="str">
        <f t="shared" si="3"/>
        <v>熊本県　八代市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55.06</v>
      </c>
      <c r="P6" s="20">
        <f t="shared" si="3"/>
        <v>43.92</v>
      </c>
      <c r="Q6" s="20">
        <f t="shared" si="3"/>
        <v>83.26</v>
      </c>
      <c r="R6" s="20">
        <f t="shared" si="3"/>
        <v>3760</v>
      </c>
      <c r="S6" s="20">
        <f t="shared" si="3"/>
        <v>122625</v>
      </c>
      <c r="T6" s="20">
        <f t="shared" si="3"/>
        <v>681.29</v>
      </c>
      <c r="U6" s="20">
        <f t="shared" si="3"/>
        <v>179.99</v>
      </c>
      <c r="V6" s="20">
        <f t="shared" si="3"/>
        <v>53593</v>
      </c>
      <c r="W6" s="20">
        <f t="shared" si="3"/>
        <v>15.88</v>
      </c>
      <c r="X6" s="20">
        <f t="shared" si="3"/>
        <v>3374.87</v>
      </c>
      <c r="Y6" s="21">
        <f>IF(Y7="",NA(),Y7)</f>
        <v>119.15</v>
      </c>
      <c r="Z6" s="21">
        <f t="shared" ref="Z6:AH6" si="4">IF(Z7="",NA(),Z7)</f>
        <v>116.44</v>
      </c>
      <c r="AA6" s="21">
        <f t="shared" si="4"/>
        <v>113.76</v>
      </c>
      <c r="AB6" s="21">
        <f t="shared" si="4"/>
        <v>114.74</v>
      </c>
      <c r="AC6" s="21">
        <f t="shared" si="4"/>
        <v>111.81</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36.869999999999997</v>
      </c>
      <c r="AV6" s="21">
        <f t="shared" ref="AV6:BD6" si="6">IF(AV7="",NA(),AV7)</f>
        <v>44.15</v>
      </c>
      <c r="AW6" s="21">
        <f t="shared" si="6"/>
        <v>54.49</v>
      </c>
      <c r="AX6" s="21">
        <f t="shared" si="6"/>
        <v>53.61</v>
      </c>
      <c r="AY6" s="21">
        <f t="shared" si="6"/>
        <v>38.53</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651.78</v>
      </c>
      <c r="BG6" s="21">
        <f t="shared" ref="BG6:BO6" si="7">IF(BG7="",NA(),BG7)</f>
        <v>591.87</v>
      </c>
      <c r="BH6" s="21">
        <f t="shared" si="7"/>
        <v>591.9</v>
      </c>
      <c r="BI6" s="21">
        <f t="shared" si="7"/>
        <v>600.08000000000004</v>
      </c>
      <c r="BJ6" s="21">
        <f t="shared" si="7"/>
        <v>609.91999999999996</v>
      </c>
      <c r="BK6" s="21">
        <f t="shared" si="7"/>
        <v>820.36</v>
      </c>
      <c r="BL6" s="21">
        <f t="shared" si="7"/>
        <v>847.44</v>
      </c>
      <c r="BM6" s="21">
        <f t="shared" si="7"/>
        <v>857.88</v>
      </c>
      <c r="BN6" s="21">
        <f t="shared" si="7"/>
        <v>825.1</v>
      </c>
      <c r="BO6" s="21">
        <f t="shared" si="7"/>
        <v>789.87</v>
      </c>
      <c r="BP6" s="20" t="str">
        <f>IF(BP7="","",IF(BP7="-","【-】","【"&amp;SUBSTITUTE(TEXT(BP7,"#,##0.00"),"-","△")&amp;"】"))</f>
        <v>【652.82】</v>
      </c>
      <c r="BQ6" s="21">
        <f>IF(BQ7="",NA(),BQ7)</f>
        <v>70.06</v>
      </c>
      <c r="BR6" s="21">
        <f t="shared" ref="BR6:BZ6" si="8">IF(BR7="",NA(),BR7)</f>
        <v>72.150000000000006</v>
      </c>
      <c r="BS6" s="21">
        <f t="shared" si="8"/>
        <v>72.680000000000007</v>
      </c>
      <c r="BT6" s="21">
        <f t="shared" si="8"/>
        <v>74.34</v>
      </c>
      <c r="BU6" s="21">
        <f t="shared" si="8"/>
        <v>77.58</v>
      </c>
      <c r="BV6" s="21">
        <f t="shared" si="8"/>
        <v>95.4</v>
      </c>
      <c r="BW6" s="21">
        <f t="shared" si="8"/>
        <v>94.69</v>
      </c>
      <c r="BX6" s="21">
        <f t="shared" si="8"/>
        <v>94.97</v>
      </c>
      <c r="BY6" s="21">
        <f t="shared" si="8"/>
        <v>97.07</v>
      </c>
      <c r="BZ6" s="21">
        <f t="shared" si="8"/>
        <v>98.06</v>
      </c>
      <c r="CA6" s="20" t="str">
        <f>IF(CA7="","",IF(CA7="-","【-】","【"&amp;SUBSTITUTE(TEXT(CA7,"#,##0.00"),"-","△")&amp;"】"))</f>
        <v>【97.61】</v>
      </c>
      <c r="CB6" s="21">
        <f>IF(CB7="",NA(),CB7)</f>
        <v>252.68</v>
      </c>
      <c r="CC6" s="21">
        <f t="shared" ref="CC6:CK6" si="9">IF(CC7="",NA(),CC7)</f>
        <v>259.99</v>
      </c>
      <c r="CD6" s="21">
        <f t="shared" si="9"/>
        <v>258.38</v>
      </c>
      <c r="CE6" s="21">
        <f t="shared" si="9"/>
        <v>253.03</v>
      </c>
      <c r="CF6" s="21">
        <f t="shared" si="9"/>
        <v>241.36</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75.45</v>
      </c>
      <c r="CN6" s="21">
        <f t="shared" ref="CN6:CV6" si="10">IF(CN7="",NA(),CN7)</f>
        <v>74.61</v>
      </c>
      <c r="CO6" s="21">
        <f t="shared" si="10"/>
        <v>75.680000000000007</v>
      </c>
      <c r="CP6" s="21">
        <f t="shared" si="10"/>
        <v>56.78</v>
      </c>
      <c r="CQ6" s="21">
        <f t="shared" si="10"/>
        <v>56.67</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82.29</v>
      </c>
      <c r="CY6" s="21">
        <f t="shared" ref="CY6:DG6" si="11">IF(CY7="",NA(),CY7)</f>
        <v>84.92</v>
      </c>
      <c r="CZ6" s="21">
        <f t="shared" si="11"/>
        <v>85.83</v>
      </c>
      <c r="DA6" s="21">
        <f t="shared" si="11"/>
        <v>87.43</v>
      </c>
      <c r="DB6" s="21">
        <f t="shared" si="11"/>
        <v>86.94</v>
      </c>
      <c r="DC6" s="21">
        <f t="shared" si="11"/>
        <v>92.55</v>
      </c>
      <c r="DD6" s="21">
        <f t="shared" si="11"/>
        <v>92.62</v>
      </c>
      <c r="DE6" s="21">
        <f t="shared" si="11"/>
        <v>92.72</v>
      </c>
      <c r="DF6" s="21">
        <f t="shared" si="11"/>
        <v>92.88</v>
      </c>
      <c r="DG6" s="21">
        <f t="shared" si="11"/>
        <v>92.9</v>
      </c>
      <c r="DH6" s="20" t="str">
        <f>IF(DH7="","",IF(DH7="-","【-】","【"&amp;SUBSTITUTE(TEXT(DH7,"#,##0.00"),"-","△")&amp;"】"))</f>
        <v>【95.82】</v>
      </c>
      <c r="DI6" s="21">
        <f>IF(DI7="",NA(),DI7)</f>
        <v>13.84</v>
      </c>
      <c r="DJ6" s="21">
        <f t="shared" ref="DJ6:DR6" si="12">IF(DJ7="",NA(),DJ7)</f>
        <v>16.36</v>
      </c>
      <c r="DK6" s="21">
        <f t="shared" si="12"/>
        <v>18.97</v>
      </c>
      <c r="DL6" s="21">
        <f t="shared" si="12"/>
        <v>20.91</v>
      </c>
      <c r="DM6" s="21">
        <f t="shared" si="12"/>
        <v>23.51</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0">
        <f>IF(EE7="",NA(),EE7)</f>
        <v>0</v>
      </c>
      <c r="EF6" s="21">
        <f t="shared" ref="EF6:EN6" si="14">IF(EF7="",NA(),EF7)</f>
        <v>0.41</v>
      </c>
      <c r="EG6" s="21">
        <f t="shared" si="14"/>
        <v>0.05</v>
      </c>
      <c r="EH6" s="21">
        <f t="shared" si="14"/>
        <v>0.09</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432024</v>
      </c>
      <c r="D7" s="23">
        <v>46</v>
      </c>
      <c r="E7" s="23">
        <v>17</v>
      </c>
      <c r="F7" s="23">
        <v>1</v>
      </c>
      <c r="G7" s="23">
        <v>0</v>
      </c>
      <c r="H7" s="23" t="s">
        <v>96</v>
      </c>
      <c r="I7" s="23" t="s">
        <v>97</v>
      </c>
      <c r="J7" s="23" t="s">
        <v>98</v>
      </c>
      <c r="K7" s="23" t="s">
        <v>99</v>
      </c>
      <c r="L7" s="23" t="s">
        <v>100</v>
      </c>
      <c r="M7" s="23" t="s">
        <v>101</v>
      </c>
      <c r="N7" s="24" t="s">
        <v>102</v>
      </c>
      <c r="O7" s="24">
        <v>55.06</v>
      </c>
      <c r="P7" s="24">
        <v>43.92</v>
      </c>
      <c r="Q7" s="24">
        <v>83.26</v>
      </c>
      <c r="R7" s="24">
        <v>3760</v>
      </c>
      <c r="S7" s="24">
        <v>122625</v>
      </c>
      <c r="T7" s="24">
        <v>681.29</v>
      </c>
      <c r="U7" s="24">
        <v>179.99</v>
      </c>
      <c r="V7" s="24">
        <v>53593</v>
      </c>
      <c r="W7" s="24">
        <v>15.88</v>
      </c>
      <c r="X7" s="24">
        <v>3374.87</v>
      </c>
      <c r="Y7" s="24">
        <v>119.15</v>
      </c>
      <c r="Z7" s="24">
        <v>116.44</v>
      </c>
      <c r="AA7" s="24">
        <v>113.76</v>
      </c>
      <c r="AB7" s="24">
        <v>114.74</v>
      </c>
      <c r="AC7" s="24">
        <v>111.81</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36.869999999999997</v>
      </c>
      <c r="AV7" s="24">
        <v>44.15</v>
      </c>
      <c r="AW7" s="24">
        <v>54.49</v>
      </c>
      <c r="AX7" s="24">
        <v>53.61</v>
      </c>
      <c r="AY7" s="24">
        <v>38.53</v>
      </c>
      <c r="AZ7" s="24">
        <v>76.31</v>
      </c>
      <c r="BA7" s="24">
        <v>68.180000000000007</v>
      </c>
      <c r="BB7" s="24">
        <v>67.930000000000007</v>
      </c>
      <c r="BC7" s="24">
        <v>68.53</v>
      </c>
      <c r="BD7" s="24">
        <v>69.180000000000007</v>
      </c>
      <c r="BE7" s="24">
        <v>73.44</v>
      </c>
      <c r="BF7" s="24">
        <v>651.78</v>
      </c>
      <c r="BG7" s="24">
        <v>591.87</v>
      </c>
      <c r="BH7" s="24">
        <v>591.9</v>
      </c>
      <c r="BI7" s="24">
        <v>600.08000000000004</v>
      </c>
      <c r="BJ7" s="24">
        <v>609.91999999999996</v>
      </c>
      <c r="BK7" s="24">
        <v>820.36</v>
      </c>
      <c r="BL7" s="24">
        <v>847.44</v>
      </c>
      <c r="BM7" s="24">
        <v>857.88</v>
      </c>
      <c r="BN7" s="24">
        <v>825.1</v>
      </c>
      <c r="BO7" s="24">
        <v>789.87</v>
      </c>
      <c r="BP7" s="24">
        <v>652.82000000000005</v>
      </c>
      <c r="BQ7" s="24">
        <v>70.06</v>
      </c>
      <c r="BR7" s="24">
        <v>72.150000000000006</v>
      </c>
      <c r="BS7" s="24">
        <v>72.680000000000007</v>
      </c>
      <c r="BT7" s="24">
        <v>74.34</v>
      </c>
      <c r="BU7" s="24">
        <v>77.58</v>
      </c>
      <c r="BV7" s="24">
        <v>95.4</v>
      </c>
      <c r="BW7" s="24">
        <v>94.69</v>
      </c>
      <c r="BX7" s="24">
        <v>94.97</v>
      </c>
      <c r="BY7" s="24">
        <v>97.07</v>
      </c>
      <c r="BZ7" s="24">
        <v>98.06</v>
      </c>
      <c r="CA7" s="24">
        <v>97.61</v>
      </c>
      <c r="CB7" s="24">
        <v>252.68</v>
      </c>
      <c r="CC7" s="24">
        <v>259.99</v>
      </c>
      <c r="CD7" s="24">
        <v>258.38</v>
      </c>
      <c r="CE7" s="24">
        <v>253.03</v>
      </c>
      <c r="CF7" s="24">
        <v>241.36</v>
      </c>
      <c r="CG7" s="24">
        <v>163.19999999999999</v>
      </c>
      <c r="CH7" s="24">
        <v>159.78</v>
      </c>
      <c r="CI7" s="24">
        <v>159.49</v>
      </c>
      <c r="CJ7" s="24">
        <v>157.81</v>
      </c>
      <c r="CK7" s="24">
        <v>157.37</v>
      </c>
      <c r="CL7" s="24">
        <v>138.29</v>
      </c>
      <c r="CM7" s="24">
        <v>75.45</v>
      </c>
      <c r="CN7" s="24">
        <v>74.61</v>
      </c>
      <c r="CO7" s="24">
        <v>75.680000000000007</v>
      </c>
      <c r="CP7" s="24">
        <v>56.78</v>
      </c>
      <c r="CQ7" s="24">
        <v>56.67</v>
      </c>
      <c r="CR7" s="24">
        <v>65.040000000000006</v>
      </c>
      <c r="CS7" s="24">
        <v>68.31</v>
      </c>
      <c r="CT7" s="24">
        <v>65.28</v>
      </c>
      <c r="CU7" s="24">
        <v>64.92</v>
      </c>
      <c r="CV7" s="24">
        <v>64.14</v>
      </c>
      <c r="CW7" s="24">
        <v>59.1</v>
      </c>
      <c r="CX7" s="24">
        <v>82.29</v>
      </c>
      <c r="CY7" s="24">
        <v>84.92</v>
      </c>
      <c r="CZ7" s="24">
        <v>85.83</v>
      </c>
      <c r="DA7" s="24">
        <v>87.43</v>
      </c>
      <c r="DB7" s="24">
        <v>86.94</v>
      </c>
      <c r="DC7" s="24">
        <v>92.55</v>
      </c>
      <c r="DD7" s="24">
        <v>92.62</v>
      </c>
      <c r="DE7" s="24">
        <v>92.72</v>
      </c>
      <c r="DF7" s="24">
        <v>92.88</v>
      </c>
      <c r="DG7" s="24">
        <v>92.9</v>
      </c>
      <c r="DH7" s="24">
        <v>95.82</v>
      </c>
      <c r="DI7" s="24">
        <v>13.84</v>
      </c>
      <c r="DJ7" s="24">
        <v>16.36</v>
      </c>
      <c r="DK7" s="24">
        <v>18.97</v>
      </c>
      <c r="DL7" s="24">
        <v>20.91</v>
      </c>
      <c r="DM7" s="24">
        <v>23.51</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v>
      </c>
      <c r="EF7" s="24">
        <v>0.41</v>
      </c>
      <c r="EG7" s="24">
        <v>0.05</v>
      </c>
      <c r="EH7" s="24">
        <v>0.09</v>
      </c>
      <c r="EI7" s="24">
        <v>0</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2023-12-12T00:51:55Z</dcterms:created>
  <dcterms:modified xsi:type="dcterms:W3CDTF">2024-02-02T02:03:58Z</dcterms:modified>
  <cp:category/>
</cp:coreProperties>
</file>