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32 山都町\病院\"/>
    </mc:Choice>
  </mc:AlternateContent>
  <workbookProtection workbookAlgorithmName="SHA-512" workbookHashValue="ybvWpSxR6itV7pexe8XuOwT02sIx4H/QTRiJom1yz5AtuGrZ2nMlLcIj8rRJWtXxVcCMD+xFImVyUnfuiv/fGQ==" workbookSaltValue="4yBkHYUe01WX0inrU4uWhQ=="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ID8" i="4" s="1"/>
  <c r="Y6" i="5"/>
  <c r="FZ12" i="4" s="1"/>
  <c r="X6" i="5"/>
  <c r="W6" i="5"/>
  <c r="V6" i="5"/>
  <c r="U6" i="5"/>
  <c r="T6" i="5"/>
  <c r="S6" i="5"/>
  <c r="R6" i="5"/>
  <c r="Q6" i="5"/>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FZ8" i="4"/>
  <c r="AU8" i="4"/>
  <c r="B8" i="4"/>
  <c r="B6" i="4"/>
  <c r="JB78" i="4" l="1"/>
  <c r="IZ54" i="4"/>
  <c r="FO78" i="4"/>
  <c r="FL54" i="4"/>
  <c r="FL32" i="4"/>
  <c r="BX78" i="4"/>
  <c r="BX54" i="4"/>
  <c r="BX32" i="4"/>
  <c r="MO78" i="4"/>
  <c r="MN54" i="4"/>
  <c r="MN32" i="4"/>
  <c r="IZ32" i="4"/>
  <c r="C11" i="5"/>
  <c r="D11" i="5"/>
  <c r="E11" i="5"/>
  <c r="B11" i="5"/>
  <c r="GT78" i="4" l="1"/>
  <c r="GR54" i="4"/>
  <c r="GR32" i="4"/>
  <c r="DG78" i="4"/>
  <c r="DD54" i="4"/>
  <c r="DD32" i="4"/>
  <c r="P32" i="4"/>
  <c r="P78" i="4"/>
  <c r="P54" i="4"/>
  <c r="KG78" i="4"/>
  <c r="KF54" i="4"/>
  <c r="KF32" i="4"/>
  <c r="AT78" i="4"/>
  <c r="AT54" i="4"/>
  <c r="AT32" i="4"/>
  <c r="LK78" i="4"/>
  <c r="LJ54" i="4"/>
  <c r="LJ32" i="4"/>
  <c r="HX78" i="4"/>
  <c r="HV54" i="4"/>
  <c r="HV32" i="4"/>
  <c r="EK78" i="4"/>
  <c r="EH54" i="4"/>
  <c r="EH32" i="4"/>
  <c r="LZ78" i="4"/>
  <c r="LY54" i="4"/>
  <c r="LY32" i="4"/>
  <c r="IM78" i="4"/>
  <c r="IK54" i="4"/>
  <c r="IK32" i="4"/>
  <c r="EZ78" i="4"/>
  <c r="EW54" i="4"/>
  <c r="EW32" i="4"/>
  <c r="BI78" i="4"/>
  <c r="BI54" i="4"/>
  <c r="BI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<sst xmlns="http://schemas.openxmlformats.org/spreadsheetml/2006/main" count="343" uniqueCount="187">
  <si>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</si>
  <si>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</si>
  <si>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</si>
  <si>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</si>
  <si>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</si>
  <si>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</si>
  <si>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</si>
  <si>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</si>
  <si>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</si>
  <si>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</si>
  <si>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</si>
  <si>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</si>
  <si>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</si>
  <si>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</si>
  <si>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</si>
  <si>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</si>
  <si>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</si>
  <si>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</si>
  <si>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</si>
  <si>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</si>
  <si>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</si>
  <si>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</si>
  <si>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</si>
  <si>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</si>
  <si>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</si>
  <si>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</si>
  <si>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</si>
  <si>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</si>
  <si>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</si>
  <si>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</si>
  <si>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</si>
  <si>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</si>
  <si>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</si>
  <si>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</si>
  <si>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</si>
  <si>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</si>
  <si>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</si>
  <si>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</si>
  <si>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</si>
  <si>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</si>
  <si>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</si>
  <si>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</si>
  <si>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</si>
  <si>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</si>
  <si>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</si>
  <si>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</si>
  <si>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</si>
  <si>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</si>
  <si>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</si>
  <si>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</si>
  <si>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</si>
  <si>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</si>
  <si>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</si>
  <si>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</si>
  <si>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</si>
  <si>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</si>
  <si>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</si>
  <si>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</si>
  <si>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</si>
  <si>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</si>
  <si>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</si>
  <si>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</si>
  <si>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</si>
  <si>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</si>
  <si>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</si>
  <si>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</si>
  <si>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</si>
  <si>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</si>
  <si>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</si>
  <si>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</si>
  <si>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</si>
  <si>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</si>
  <si>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</si>
  <si>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</si>
  <si>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</si>
  <si>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</si>
  <si>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</si>
  <si>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</si>
  <si>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</si>
  <si>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</si>
  <si>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</si>
  <si>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</si>
  <si>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</si>
  <si>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</si>
  <si>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</si>
  <si>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</si>
  <si>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</si>
  <si>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</si>
  <si>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</si>
  <si>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</si>
  <si>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</si>
  <si>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</si>
  <si>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</si>
  <si>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</si>
  <si>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</si>
  <si>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</si>
  <si>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</si>
  <si>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</si>
  <si>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</si>
  <si>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</si>
  <si>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</si>
  <si>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</si>
  <si>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</si>
  <si>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</si>
  <si>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</si>
  <si>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</si>
  <si>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</si>
  <si>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</si>
  <si>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</si>
  <si>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</si>
  <si>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</si>
  <si>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</si>
  <si>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</si>
  <si>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</si>
  <si>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</si>
  <si>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</si>
  <si>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</si>
  <si>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</si>
  <si>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</si>
  <si>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</si>
  <si>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</si>
  <si>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</si>
  <si>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</si>
  <si>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</si>
  <si>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</si>
  <si>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</si>
  <si>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</si>
  <si>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</si>
  <si>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</si>
  <si>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</si>
  <si>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</si>
  <si>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</si>
  <si>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</si>
  <si>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</si>
  <si>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</si>
  <si>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</si>
  <si>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</si>
  <si>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</si>
  <si>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</si>
  <si>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</si>
  <si>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</si>
  <si>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</si>
  <si>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</si>
  <si>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</si>
  <si>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</si>
  <si>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</si>
  <si>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</si>
  <si>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</si>
  <si>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</si>
  <si>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</si>
  <si>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</si>
  <si>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</si>
  <si>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</si>
  <si>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</si>
  <si>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</si>
  <si>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</si>
  <si>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</si>
  <si>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</si>
  <si>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</si>
  <si>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</si>
  <si>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</si>
  <si>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</si>
  <si>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</si>
  <si>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</si>
  <si>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</si>
  <si>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</si>
  <si>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山都町</t>
  </si>
  <si>
    <t>山都町包括医療センターそよう病院</t>
  </si>
  <si>
    <t>当然財務</t>
  </si>
  <si>
    <t>病院事業</t>
  </si>
  <si>
    <t>一般病院</t>
  </si>
  <si>
    <t>50床以上～100床未満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</si>
  <si>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</si>
  <si>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</si>
  <si>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</si>
  <si>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</si>
  <si>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</si>
  <si>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</si>
  <si>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</si>
  <si>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</si>
  <si>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</si>
  <si>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</si>
  <si>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</si>
  <si>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上益城郡内唯一の救急告示病院、公立病院、へき地医療拠点病院として、急性期医療のみならず、回復期医療、へき地医療（３か所の無床診療所運営）、在宅医療（在宅看取りを含む）、訪問看護、地域包括ケア、保健事業に取り組み、高齢化率県内１位である山都町の地域医療を担う病院としての役割を果たしている。また、山都町のみならず、近隣の阿蘇郡の一部、宮崎県の一部を含めた広範な地域の医療を担っている。
　新型コロナウイルス感染症対策においても、重点医療機関として、検査、外来診療、入院病床確保、ワクチン接種などを一般診療と両立しつつ実施し、５類移行後も確保病床を維持し、医療資源の限られた地域において、自治体病院としての医療提供体制構築等の果たすべき役割に積極的に取り組んでいる。</t>
    <rPh sb="1" eb="5">
      <t>カミマシキグン</t>
    </rPh>
    <rPh sb="5" eb="6">
      <t>ナイ</t>
    </rPh>
    <rPh sb="6" eb="8">
      <t>ユイイツ</t>
    </rPh>
    <rPh sb="9" eb="13">
      <t>キュウキュウコクジ</t>
    </rPh>
    <rPh sb="13" eb="15">
      <t>ビョウイン</t>
    </rPh>
    <rPh sb="16" eb="20">
      <t>コウリツビョウイン</t>
    </rPh>
    <rPh sb="23" eb="24">
      <t>チ</t>
    </rPh>
    <rPh sb="24" eb="26">
      <t>イリョウ</t>
    </rPh>
    <rPh sb="26" eb="30">
      <t>キョテンビョウイン</t>
    </rPh>
    <rPh sb="34" eb="37">
      <t>キュウセイキ</t>
    </rPh>
    <rPh sb="37" eb="39">
      <t>イリョウ</t>
    </rPh>
    <rPh sb="45" eb="50">
      <t>カイフクキイリョウ</t>
    </rPh>
    <rPh sb="53" eb="54">
      <t>チ</t>
    </rPh>
    <rPh sb="54" eb="56">
      <t>イリョウ</t>
    </rPh>
    <rPh sb="59" eb="60">
      <t>ショ</t>
    </rPh>
    <rPh sb="61" eb="62">
      <t>ナシ</t>
    </rPh>
    <rPh sb="62" eb="63">
      <t>トコ</t>
    </rPh>
    <rPh sb="63" eb="66">
      <t>シンリョウジョ</t>
    </rPh>
    <rPh sb="66" eb="68">
      <t>ウンエイ</t>
    </rPh>
    <rPh sb="70" eb="74">
      <t>ザイタクイリョウ</t>
    </rPh>
    <rPh sb="75" eb="77">
      <t>ザイタク</t>
    </rPh>
    <rPh sb="77" eb="79">
      <t>ミト</t>
    </rPh>
    <rPh sb="81" eb="82">
      <t>フク</t>
    </rPh>
    <rPh sb="85" eb="89">
      <t>ホウモンカンゴ</t>
    </rPh>
    <rPh sb="90" eb="92">
      <t>チイキ</t>
    </rPh>
    <rPh sb="92" eb="94">
      <t>ホウカツ</t>
    </rPh>
    <rPh sb="97" eb="99">
      <t>ホケン</t>
    </rPh>
    <rPh sb="99" eb="101">
      <t>ジギョウ</t>
    </rPh>
    <rPh sb="102" eb="103">
      <t>ト</t>
    </rPh>
    <rPh sb="104" eb="105">
      <t>ク</t>
    </rPh>
    <rPh sb="107" eb="111">
      <t>コウレイカリツ</t>
    </rPh>
    <rPh sb="111" eb="113">
      <t>ケンナイ</t>
    </rPh>
    <rPh sb="114" eb="115">
      <t>イ</t>
    </rPh>
    <rPh sb="118" eb="121">
      <t>ヤマトチョウ</t>
    </rPh>
    <rPh sb="122" eb="126">
      <t>チイキイリョウ</t>
    </rPh>
    <rPh sb="127" eb="128">
      <t>ニナ</t>
    </rPh>
    <rPh sb="129" eb="131">
      <t>ビョウイン</t>
    </rPh>
    <rPh sb="135" eb="137">
      <t>ヤクワリ</t>
    </rPh>
    <rPh sb="138" eb="139">
      <t>ハ</t>
    </rPh>
    <rPh sb="148" eb="151">
      <t>ヤマトチョウ</t>
    </rPh>
    <rPh sb="157" eb="159">
      <t>キンリン</t>
    </rPh>
    <rPh sb="160" eb="163">
      <t>アソグン</t>
    </rPh>
    <rPh sb="164" eb="166">
      <t>イチブ</t>
    </rPh>
    <rPh sb="167" eb="170">
      <t>ミヤザキケン</t>
    </rPh>
    <rPh sb="171" eb="173">
      <t>イチブ</t>
    </rPh>
    <rPh sb="174" eb="175">
      <t>フク</t>
    </rPh>
    <rPh sb="177" eb="179">
      <t>コウハン</t>
    </rPh>
    <rPh sb="180" eb="182">
      <t>チイキ</t>
    </rPh>
    <rPh sb="183" eb="185">
      <t>イリョウ</t>
    </rPh>
    <rPh sb="186" eb="187">
      <t>ニナ</t>
    </rPh>
    <rPh sb="194" eb="196">
      <t>シンガタ</t>
    </rPh>
    <rPh sb="203" eb="206">
      <t>カンセンショウ</t>
    </rPh>
    <rPh sb="206" eb="208">
      <t>タイサク</t>
    </rPh>
    <rPh sb="214" eb="216">
      <t>ジュウテン</t>
    </rPh>
    <rPh sb="216" eb="220">
      <t>イリョウキカン</t>
    </rPh>
    <rPh sb="224" eb="226">
      <t>ケンサ</t>
    </rPh>
    <rPh sb="227" eb="229">
      <t>ガイライ</t>
    </rPh>
    <rPh sb="229" eb="231">
      <t>シンリョウ</t>
    </rPh>
    <rPh sb="232" eb="234">
      <t>ニュウイン</t>
    </rPh>
    <rPh sb="234" eb="236">
      <t>ビョウショウ</t>
    </rPh>
    <rPh sb="236" eb="238">
      <t>カクホ</t>
    </rPh>
    <rPh sb="243" eb="245">
      <t>セッシュ</t>
    </rPh>
    <rPh sb="248" eb="252">
      <t>イッパンシンリョウ</t>
    </rPh>
    <rPh sb="253" eb="255">
      <t>リョウリツ</t>
    </rPh>
    <rPh sb="258" eb="260">
      <t>ジッシ</t>
    </rPh>
    <rPh sb="263" eb="264">
      <t>ルイ</t>
    </rPh>
    <rPh sb="264" eb="267">
      <t>イコウゴ</t>
    </rPh>
    <rPh sb="310" eb="311">
      <t>トウ</t>
    </rPh>
    <rPh sb="312" eb="313">
      <t>ハ</t>
    </rPh>
    <rPh sb="317" eb="319">
      <t>ヤクワリ</t>
    </rPh>
    <rPh sb="320" eb="323">
      <t>セッキョクテキ</t>
    </rPh>
    <rPh sb="324" eb="325">
      <t>ト</t>
    </rPh>
    <rPh sb="326" eb="327">
      <t>ク</t>
    </rPh>
    <phoneticPr fontId="5"/>
  </si>
  <si>
    <t>令和４年度は、前年に続きコロナ空床補償補助金の受入れにより経常収支比率が100％を超え、医業収支比率も平均値以上であったが、コロナの影響により病床利用率は3年連続で減少し平均値を大きく下回った。また、歯科及び３つのへき地診療所では外来収入、患者数ともに前年を下回った。
「地域医療の実践と継続」を目標に、地域医療に取り組むだけではなく、地域包括ケアシステムの拠点となるよう努め、公立病院に求められる役割を果たしているか自己点検・評価を重ねるとともに、町の付属機関である「そよう病院運営委員会」における客観的な審議・評価により、地域の基幹病院として住民のニーズに応え、地域に安心して暮らせる医療の提供を実践し維持する。</t>
    <rPh sb="0" eb="2">
      <t>レイワ</t>
    </rPh>
    <rPh sb="3" eb="5">
      <t>ネンド</t>
    </rPh>
    <rPh sb="7" eb="9">
      <t>ゼンネン</t>
    </rPh>
    <rPh sb="10" eb="11">
      <t>ツヅ</t>
    </rPh>
    <rPh sb="15" eb="17">
      <t>クウショウ</t>
    </rPh>
    <rPh sb="17" eb="19">
      <t>ホショウ</t>
    </rPh>
    <rPh sb="19" eb="22">
      <t>ホジョキン</t>
    </rPh>
    <rPh sb="23" eb="24">
      <t>ウ</t>
    </rPh>
    <rPh sb="24" eb="25">
      <t>イ</t>
    </rPh>
    <rPh sb="29" eb="31">
      <t>ケイジョウ</t>
    </rPh>
    <rPh sb="31" eb="33">
      <t>シュウシ</t>
    </rPh>
    <rPh sb="33" eb="35">
      <t>ヒリツ</t>
    </rPh>
    <rPh sb="41" eb="42">
      <t>コ</t>
    </rPh>
    <rPh sb="44" eb="46">
      <t>イギョウ</t>
    </rPh>
    <rPh sb="46" eb="48">
      <t>シュウシ</t>
    </rPh>
    <rPh sb="48" eb="50">
      <t>ヒリツ</t>
    </rPh>
    <rPh sb="51" eb="54">
      <t>ヘイキンチ</t>
    </rPh>
    <rPh sb="54" eb="56">
      <t>イジョウ</t>
    </rPh>
    <rPh sb="66" eb="68">
      <t>エイキョウ</t>
    </rPh>
    <rPh sb="71" eb="75">
      <t>ビョウショウリヨウ</t>
    </rPh>
    <rPh sb="75" eb="76">
      <t>リツ</t>
    </rPh>
    <rPh sb="78" eb="79">
      <t>ネン</t>
    </rPh>
    <rPh sb="79" eb="81">
      <t>レンゾク</t>
    </rPh>
    <rPh sb="82" eb="84">
      <t>ゲンショウ</t>
    </rPh>
    <rPh sb="85" eb="88">
      <t>ヘイキンチ</t>
    </rPh>
    <rPh sb="89" eb="90">
      <t>オオ</t>
    </rPh>
    <rPh sb="92" eb="94">
      <t>シタマワ</t>
    </rPh>
    <rPh sb="100" eb="102">
      <t>シカ</t>
    </rPh>
    <rPh sb="102" eb="103">
      <t>オヨ</t>
    </rPh>
    <rPh sb="109" eb="110">
      <t>チ</t>
    </rPh>
    <rPh sb="110" eb="113">
      <t>シンリョウジョ</t>
    </rPh>
    <rPh sb="115" eb="117">
      <t>ガイライ</t>
    </rPh>
    <rPh sb="117" eb="119">
      <t>シュウニュウ</t>
    </rPh>
    <rPh sb="120" eb="123">
      <t>カンジャスウ</t>
    </rPh>
    <rPh sb="126" eb="128">
      <t>ゼンネン</t>
    </rPh>
    <rPh sb="129" eb="131">
      <t>シタマワ</t>
    </rPh>
    <rPh sb="136" eb="138">
      <t>チイキ</t>
    </rPh>
    <rPh sb="138" eb="140">
      <t>イリョウ</t>
    </rPh>
    <rPh sb="141" eb="143">
      <t>ジッセン</t>
    </rPh>
    <rPh sb="144" eb="146">
      <t>ケイゾク</t>
    </rPh>
    <rPh sb="148" eb="150">
      <t>モクヒョウ</t>
    </rPh>
    <rPh sb="152" eb="154">
      <t>チイキ</t>
    </rPh>
    <rPh sb="154" eb="156">
      <t>イリョウ</t>
    </rPh>
    <rPh sb="157" eb="158">
      <t>ト</t>
    </rPh>
    <rPh sb="159" eb="160">
      <t>ク</t>
    </rPh>
    <rPh sb="168" eb="170">
      <t>チイキ</t>
    </rPh>
    <rPh sb="170" eb="172">
      <t>ホウカツ</t>
    </rPh>
    <rPh sb="179" eb="181">
      <t>キョテン</t>
    </rPh>
    <rPh sb="186" eb="187">
      <t>ツト</t>
    </rPh>
    <rPh sb="189" eb="191">
      <t>コウリツ</t>
    </rPh>
    <rPh sb="191" eb="193">
      <t>ビョウイン</t>
    </rPh>
    <rPh sb="194" eb="195">
      <t>モト</t>
    </rPh>
    <rPh sb="199" eb="201">
      <t>ヤクワリ</t>
    </rPh>
    <rPh sb="202" eb="203">
      <t>ハ</t>
    </rPh>
    <rPh sb="225" eb="226">
      <t>マチ</t>
    </rPh>
    <rPh sb="227" eb="231">
      <t>フゾクキカン</t>
    </rPh>
    <rPh sb="238" eb="240">
      <t>ビョウイン</t>
    </rPh>
    <rPh sb="240" eb="242">
      <t>ウンエイ</t>
    </rPh>
    <rPh sb="242" eb="245">
      <t>イインカイ</t>
    </rPh>
    <rPh sb="250" eb="253">
      <t>キャッカンテキ</t>
    </rPh>
    <rPh sb="254" eb="256">
      <t>シンギ</t>
    </rPh>
    <rPh sb="257" eb="259">
      <t>ヒョウカ</t>
    </rPh>
    <rPh sb="263" eb="265">
      <t>チイキ</t>
    </rPh>
    <rPh sb="266" eb="270">
      <t>キカンビョウイン</t>
    </rPh>
    <rPh sb="273" eb="275">
      <t>ジュウミン</t>
    </rPh>
    <rPh sb="280" eb="281">
      <t>コタ</t>
    </rPh>
    <rPh sb="283" eb="285">
      <t>チイキ</t>
    </rPh>
    <rPh sb="286" eb="288">
      <t>アンシン</t>
    </rPh>
    <rPh sb="290" eb="291">
      <t>ク</t>
    </rPh>
    <rPh sb="297" eb="299">
      <t>テイキョウ</t>
    </rPh>
    <rPh sb="300" eb="302">
      <t>ジッセン</t>
    </rPh>
    <rPh sb="303" eb="305">
      <t>イジ</t>
    </rPh>
    <phoneticPr fontId="5"/>
  </si>
  <si>
    <t>経常収支比率においては100％を超え、平均値を上回っているものの、コロナの影響により前年に続き低下した病床利用率を回復させるため、地域医療連携の推進強化による新規入院患者の増加を図る必要がある。職員給与費対医業収益比率は減少し平均値を下回っていることから、引き続き院内ＢＣＰや医師の働き方改革を考慮し、業務見直しや、ＩＣＴ活用による省力化、医師・看護師のタスク・シフティングを行い適正な人員配置を行うと同時に、適切な施設基準の取得、収益の確保について検討する。材料費対医業収益比率は、平均値未満であり、薬品、診療材料等の効率的な管理、調達ができていると判断する。　　　　　　　　　　　</t>
    <rPh sb="0" eb="2">
      <t>ケイジョウ</t>
    </rPh>
    <rPh sb="42" eb="44">
      <t>ゼンネン</t>
    </rPh>
    <rPh sb="45" eb="46">
      <t>ツヅ</t>
    </rPh>
    <rPh sb="74" eb="76">
      <t>キョウカ</t>
    </rPh>
    <rPh sb="188" eb="189">
      <t>オコナ</t>
    </rPh>
    <rPh sb="190" eb="192">
      <t>テキセイ</t>
    </rPh>
    <rPh sb="193" eb="197">
      <t>ジンインハイチ</t>
    </rPh>
    <rPh sb="198" eb="199">
      <t>オコナ</t>
    </rPh>
    <rPh sb="201" eb="203">
      <t>ドウジ</t>
    </rPh>
    <rPh sb="205" eb="207">
      <t>テキセツ</t>
    </rPh>
    <rPh sb="208" eb="212">
      <t>シセツキジュン</t>
    </rPh>
    <rPh sb="213" eb="215">
      <t>シュトク</t>
    </rPh>
    <rPh sb="216" eb="218">
      <t>シュウエキ</t>
    </rPh>
    <rPh sb="219" eb="221">
      <t>カクホ</t>
    </rPh>
    <rPh sb="225" eb="227">
      <t>ケントウ</t>
    </rPh>
    <rPh sb="230" eb="233">
      <t>ザイリョウヒ</t>
    </rPh>
    <rPh sb="233" eb="234">
      <t>タイ</t>
    </rPh>
    <rPh sb="234" eb="238">
      <t>イギョウシュウエキ</t>
    </rPh>
    <rPh sb="238" eb="240">
      <t>ヒリツ</t>
    </rPh>
    <rPh sb="242" eb="245">
      <t>ヘイキンチ</t>
    </rPh>
    <rPh sb="245" eb="247">
      <t>ミマン</t>
    </rPh>
    <rPh sb="251" eb="253">
      <t>ヤクヒン</t>
    </rPh>
    <rPh sb="254" eb="258">
      <t>シンリョウザイリョウ</t>
    </rPh>
    <rPh sb="258" eb="259">
      <t>トウ</t>
    </rPh>
    <rPh sb="260" eb="263">
      <t>コウリツテキ</t>
    </rPh>
    <rPh sb="264" eb="266">
      <t>カンリ</t>
    </rPh>
    <rPh sb="267" eb="269">
      <t>チョウタツ</t>
    </rPh>
    <rPh sb="276" eb="278">
      <t>ハンダン</t>
    </rPh>
    <phoneticPr fontId="5"/>
  </si>
  <si>
    <t>　前年に続き有形固定資産減価償却率が増加傾向にある。旧病院施設（未除却）の解体について、町当局と協議のうえ検討中である。現病院、職員住宅等についても、長期的な視点をもって、長寿命化や設備更新を計画的に行う必要がある。
　現在地への新築移転（平成24年11月）から11年が経過し、新築にあわせ導入された高額医療機器（透析機器、MRI,CT等）がいずれも耐用年数を超えているが、厳しい経営状況を踏まえ新規導入及び更新を抑制していたことから、機械備品減価償却率は平均値を超え上昇傾向にある。
　１床当たり有形固定資産は旧病院が耐用年数を超えていること等から、類似病院より低い値となっている。
　今後も、医療の質の向上、適正な収支のバランスを図りつつ、効率的な設備投資を行っていく。</t>
    <rPh sb="1" eb="3">
      <t>ゼンネン</t>
    </rPh>
    <rPh sb="4" eb="5">
      <t>ツヅ</t>
    </rPh>
    <rPh sb="6" eb="8">
      <t>ユウケイ</t>
    </rPh>
    <rPh sb="8" eb="12">
      <t>コテイシサン</t>
    </rPh>
    <rPh sb="12" eb="14">
      <t>ゲンカ</t>
    </rPh>
    <rPh sb="14" eb="17">
      <t>ショウキャクリツ</t>
    </rPh>
    <rPh sb="18" eb="20">
      <t>ゾウカ</t>
    </rPh>
    <rPh sb="20" eb="22">
      <t>ケイコウ</t>
    </rPh>
    <rPh sb="26" eb="29">
      <t>キュウビョウイン</t>
    </rPh>
    <rPh sb="29" eb="31">
      <t>シセツ</t>
    </rPh>
    <rPh sb="32" eb="33">
      <t>ミ</t>
    </rPh>
    <rPh sb="33" eb="35">
      <t>ジョキャク</t>
    </rPh>
    <rPh sb="37" eb="39">
      <t>カイタイ</t>
    </rPh>
    <rPh sb="44" eb="45">
      <t>マチ</t>
    </rPh>
    <rPh sb="45" eb="47">
      <t>トウキョク</t>
    </rPh>
    <rPh sb="48" eb="50">
      <t>キョウギ</t>
    </rPh>
    <rPh sb="53" eb="56">
      <t>ケントウチュウ</t>
    </rPh>
    <rPh sb="60" eb="61">
      <t>ゲン</t>
    </rPh>
    <rPh sb="61" eb="63">
      <t>ビョウイン</t>
    </rPh>
    <rPh sb="64" eb="66">
      <t>ショクイン</t>
    </rPh>
    <rPh sb="66" eb="68">
      <t>ジュウタク</t>
    </rPh>
    <rPh sb="68" eb="69">
      <t>トウ</t>
    </rPh>
    <rPh sb="75" eb="78">
      <t>チョウキテキ</t>
    </rPh>
    <rPh sb="79" eb="81">
      <t>シテン</t>
    </rPh>
    <rPh sb="86" eb="90">
      <t>チョウジュミョウカ</t>
    </rPh>
    <rPh sb="91" eb="93">
      <t>セツビ</t>
    </rPh>
    <rPh sb="93" eb="95">
      <t>コウシン</t>
    </rPh>
    <rPh sb="96" eb="99">
      <t>ケイカクテキ</t>
    </rPh>
    <rPh sb="100" eb="101">
      <t>オコナ</t>
    </rPh>
    <rPh sb="102" eb="104">
      <t>ヒツヨウ</t>
    </rPh>
    <rPh sb="110" eb="113">
      <t>ゲンザイチ</t>
    </rPh>
    <rPh sb="115" eb="117">
      <t>シンチク</t>
    </rPh>
    <rPh sb="117" eb="119">
      <t>イテン</t>
    </rPh>
    <rPh sb="120" eb="122">
      <t>ヘイセイ</t>
    </rPh>
    <rPh sb="124" eb="125">
      <t>ネン</t>
    </rPh>
    <rPh sb="127" eb="128">
      <t>ガツ</t>
    </rPh>
    <rPh sb="133" eb="134">
      <t>ネン</t>
    </rPh>
    <rPh sb="135" eb="137">
      <t>ケイカ</t>
    </rPh>
    <rPh sb="139" eb="141">
      <t>シンチク</t>
    </rPh>
    <rPh sb="145" eb="147">
      <t>ドウニュウ</t>
    </rPh>
    <rPh sb="150" eb="152">
      <t>コウガク</t>
    </rPh>
    <rPh sb="152" eb="156">
      <t>イリョウキキ</t>
    </rPh>
    <rPh sb="157" eb="159">
      <t>トウセキ</t>
    </rPh>
    <rPh sb="159" eb="161">
      <t>キキ</t>
    </rPh>
    <rPh sb="168" eb="169">
      <t>トウ</t>
    </rPh>
    <rPh sb="175" eb="177">
      <t>タイヨウ</t>
    </rPh>
    <rPh sb="177" eb="179">
      <t>ネンスウ</t>
    </rPh>
    <rPh sb="180" eb="181">
      <t>コ</t>
    </rPh>
    <rPh sb="187" eb="188">
      <t>キビ</t>
    </rPh>
    <rPh sb="190" eb="194">
      <t>ケイエイジョウキョウ</t>
    </rPh>
    <rPh sb="195" eb="196">
      <t>フ</t>
    </rPh>
    <rPh sb="198" eb="200">
      <t>シンキ</t>
    </rPh>
    <rPh sb="200" eb="202">
      <t>ドウニュウ</t>
    </rPh>
    <rPh sb="202" eb="203">
      <t>オヨ</t>
    </rPh>
    <rPh sb="204" eb="206">
      <t>コウシン</t>
    </rPh>
    <rPh sb="207" eb="209">
      <t>ヨクセイ</t>
    </rPh>
    <rPh sb="218" eb="220">
      <t>キカイ</t>
    </rPh>
    <rPh sb="220" eb="222">
      <t>ビヒン</t>
    </rPh>
    <rPh sb="222" eb="224">
      <t>ゲンカ</t>
    </rPh>
    <rPh sb="224" eb="226">
      <t>ショウキャク</t>
    </rPh>
    <rPh sb="226" eb="227">
      <t>リツ</t>
    </rPh>
    <rPh sb="228" eb="231">
      <t>ヘイキンチ</t>
    </rPh>
    <rPh sb="232" eb="233">
      <t>コ</t>
    </rPh>
    <rPh sb="234" eb="236">
      <t>ジョウショウ</t>
    </rPh>
    <rPh sb="236" eb="238">
      <t>ケイコウ</t>
    </rPh>
    <rPh sb="245" eb="246">
      <t>トコ</t>
    </rPh>
    <rPh sb="246" eb="247">
      <t>ア</t>
    </rPh>
    <rPh sb="256" eb="259">
      <t>キュウビョウイン</t>
    </rPh>
    <rPh sb="260" eb="262">
      <t>タイヨウ</t>
    </rPh>
    <rPh sb="262" eb="264">
      <t>ネンスウ</t>
    </rPh>
    <rPh sb="265" eb="266">
      <t>コ</t>
    </rPh>
    <rPh sb="272" eb="273">
      <t>トウ</t>
    </rPh>
    <rPh sb="282" eb="283">
      <t>ヒク</t>
    </rPh>
    <rPh sb="284" eb="285">
      <t>アタイ</t>
    </rPh>
    <rPh sb="295" eb="297">
      <t>コンゴ</t>
    </rPh>
    <rPh sb="299" eb="301">
      <t>イリョウ</t>
    </rPh>
    <rPh sb="302" eb="303">
      <t>シツ</t>
    </rPh>
    <rPh sb="304" eb="306">
      <t>コウジョウ</t>
    </rPh>
    <rPh sb="307" eb="309">
      <t>テキセイ</t>
    </rPh>
    <rPh sb="310" eb="312">
      <t>シュウシ</t>
    </rPh>
    <rPh sb="318" eb="319">
      <t>ハカ</t>
    </rPh>
    <rPh sb="323" eb="326">
      <t>コウリツテキ</t>
    </rPh>
    <rPh sb="327" eb="331">
      <t>セツビトウシ</t>
    </rPh>
    <rPh sb="332" eb="33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</si>
</sst>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76.3</c:v>
                </c:pt>
                <c:pt idx="1">
                  <c:v>69.400000000000006</c:v>
                </c:pt>
                <c:pt idx="2">
                  <c:v>70.3</c:v>
                </c:pt>
                <c:pt idx="3">
                  <c:v>51.3</c:v>
                </c:pt>
                <c:pt idx="4">
                  <c:v>49.4</c:v>
                </c:pt>
              </c:numCache>
            </c:numRef>
          </c:val>
          <c:extLst>
            <c:ext xmlns:c16="http://schemas.microsoft.com/office/drawing/2014/chart" uri="{C3380CC4-5D6E-409C-BE32-E72D297353CC}">
              <c16:uniqueId val="{00000000-9AEB-4E91-B5CF-1AAA94F0BF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9AEB-4E91-B5CF-1AAA94F0BF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8075</c:v>
                </c:pt>
                <c:pt idx="1">
                  <c:v>8124</c:v>
                </c:pt>
                <c:pt idx="2">
                  <c:v>8427</c:v>
                </c:pt>
                <c:pt idx="3">
                  <c:v>9738</c:v>
                </c:pt>
                <c:pt idx="4">
                  <c:v>10300</c:v>
                </c:pt>
              </c:numCache>
            </c:numRef>
          </c:val>
          <c:extLst>
            <c:ext xmlns:c16="http://schemas.microsoft.com/office/drawing/2014/chart" uri="{C3380CC4-5D6E-409C-BE32-E72D297353CC}">
              <c16:uniqueId val="{00000000-9FB9-430D-97BA-960C4865A5E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9FB9-430D-97BA-960C4865A5E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26297</c:v>
                </c:pt>
                <c:pt idx="1">
                  <c:v>27526</c:v>
                </c:pt>
                <c:pt idx="2">
                  <c:v>27372</c:v>
                </c:pt>
                <c:pt idx="3">
                  <c:v>27901</c:v>
                </c:pt>
                <c:pt idx="4">
                  <c:v>33647</c:v>
                </c:pt>
              </c:numCache>
            </c:numRef>
          </c:val>
          <c:extLst>
            <c:ext xmlns:c16="http://schemas.microsoft.com/office/drawing/2014/chart" uri="{C3380CC4-5D6E-409C-BE32-E72D297353CC}">
              <c16:uniqueId val="{00000000-E79C-4B77-BFE8-1A0F95042C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E79C-4B77-BFE8-1A0F95042C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79-4DF1-958F-4E70DFC121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A379-4DF1-958F-4E70DFC121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85.6</c:v>
                </c:pt>
                <c:pt idx="1">
                  <c:v>78.2</c:v>
                </c:pt>
                <c:pt idx="2">
                  <c:v>76.900000000000006</c:v>
                </c:pt>
                <c:pt idx="3">
                  <c:v>73.5</c:v>
                </c:pt>
                <c:pt idx="4">
                  <c:v>76.900000000000006</c:v>
                </c:pt>
              </c:numCache>
            </c:numRef>
          </c:val>
          <c:extLst>
            <c:ext xmlns:c16="http://schemas.microsoft.com/office/drawing/2014/chart" uri="{C3380CC4-5D6E-409C-BE32-E72D297353CC}">
              <c16:uniqueId val="{00000000-D821-4D74-9DFF-23189F3279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D821-4D74-9DFF-23189F3279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92.1</c:v>
                </c:pt>
                <c:pt idx="1">
                  <c:v>84.7</c:v>
                </c:pt>
                <c:pt idx="2">
                  <c:v>82.4</c:v>
                </c:pt>
                <c:pt idx="3">
                  <c:v>79.900000000000006</c:v>
                </c:pt>
                <c:pt idx="4">
                  <c:v>84</c:v>
                </c:pt>
              </c:numCache>
            </c:numRef>
          </c:val>
          <c:extLst>
            <c:ext xmlns:c16="http://schemas.microsoft.com/office/drawing/2014/chart" uri="{C3380CC4-5D6E-409C-BE32-E72D297353CC}">
              <c16:uniqueId val="{00000000-8E39-4569-838A-6B7EFBA3356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8E39-4569-838A-6B7EFBA3356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100.2</c:v>
                </c:pt>
                <c:pt idx="1">
                  <c:v>95.8</c:v>
                </c:pt>
                <c:pt idx="2">
                  <c:v>96.1</c:v>
                </c:pt>
                <c:pt idx="3">
                  <c:v>138.19999999999999</c:v>
                </c:pt>
                <c:pt idx="4">
                  <c:v>108.5</c:v>
                </c:pt>
              </c:numCache>
            </c:numRef>
          </c:val>
          <c:extLst>
            <c:ext xmlns:c16="http://schemas.microsoft.com/office/drawing/2014/chart" uri="{C3380CC4-5D6E-409C-BE32-E72D297353CC}">
              <c16:uniqueId val="{00000000-6079-4BFF-80BB-DD1A8486DA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6079-4BFF-80BB-DD1A8486DA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45</c:v>
                </c:pt>
                <c:pt idx="1">
                  <c:v>48.6</c:v>
                </c:pt>
                <c:pt idx="2">
                  <c:v>51.6</c:v>
                </c:pt>
                <c:pt idx="3">
                  <c:v>54.4</c:v>
                </c:pt>
                <c:pt idx="4">
                  <c:v>56.5</c:v>
                </c:pt>
              </c:numCache>
            </c:numRef>
          </c:val>
          <c:extLst>
            <c:ext xmlns:c16="http://schemas.microsoft.com/office/drawing/2014/chart" uri="{C3380CC4-5D6E-409C-BE32-E72D297353CC}">
              <c16:uniqueId val="{00000000-B55A-4B9D-AF06-04429E36536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B55A-4B9D-AF06-04429E36536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75.099999999999994</c:v>
                </c:pt>
                <c:pt idx="1">
                  <c:v>82.1</c:v>
                </c:pt>
                <c:pt idx="2">
                  <c:v>85.4</c:v>
                </c:pt>
                <c:pt idx="3">
                  <c:v>88.4</c:v>
                </c:pt>
                <c:pt idx="4">
                  <c:v>88.7</c:v>
                </c:pt>
              </c:numCache>
            </c:numRef>
          </c:val>
          <c:extLst>
            <c:ext xmlns:c16="http://schemas.microsoft.com/office/drawing/2014/chart" uri="{C3380CC4-5D6E-409C-BE32-E72D297353CC}">
              <c16:uniqueId val="{00000000-5053-4E9E-B185-DF6C851EA2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5053-4E9E-B185-DF6C851EA2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42771579</c:v>
                </c:pt>
                <c:pt idx="1">
                  <c:v>42687526</c:v>
                </c:pt>
                <c:pt idx="2">
                  <c:v>42944702</c:v>
                </c:pt>
                <c:pt idx="3">
                  <c:v>43044123</c:v>
                </c:pt>
                <c:pt idx="4">
                  <c:v>43384281</c:v>
                </c:pt>
              </c:numCache>
            </c:numRef>
          </c:val>
          <c:extLst>
            <c:ext xmlns:c16="http://schemas.microsoft.com/office/drawing/2014/chart" uri="{C3380CC4-5D6E-409C-BE32-E72D297353CC}">
              <c16:uniqueId val="{00000000-6D83-4BA5-9DDE-0F1EAEE3341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6D83-4BA5-9DDE-0F1EAEE3341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12.7</c:v>
                </c:pt>
                <c:pt idx="1">
                  <c:v>12.9</c:v>
                </c:pt>
                <c:pt idx="2">
                  <c:v>12.5</c:v>
                </c:pt>
                <c:pt idx="3">
                  <c:v>12.6</c:v>
                </c:pt>
                <c:pt idx="4">
                  <c:v>13.1</c:v>
                </c:pt>
              </c:numCache>
            </c:numRef>
          </c:val>
          <c:extLst>
            <c:ext xmlns:c16="http://schemas.microsoft.com/office/drawing/2014/chart" uri="{C3380CC4-5D6E-409C-BE32-E72D297353CC}">
              <c16:uniqueId val="{00000000-A0E5-47E0-9182-E0E3057390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A0E5-47E0-9182-E0E3057390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70</c:v>
                </c:pt>
                <c:pt idx="1">
                  <c:v>74.599999999999994</c:v>
                </c:pt>
                <c:pt idx="2">
                  <c:v>67.5</c:v>
                </c:pt>
                <c:pt idx="3">
                  <c:v>71.400000000000006</c:v>
                </c:pt>
                <c:pt idx="4">
                  <c:v>64.8</c:v>
                </c:pt>
              </c:numCache>
            </c:numRef>
          </c:val>
          <c:extLst>
            <c:ext xmlns:c16="http://schemas.microsoft.com/office/drawing/2014/chart" uri="{C3380CC4-5D6E-409C-BE32-E72D297353CC}">
              <c16:uniqueId val="{00000000-D889-471E-B4B0-42788356F43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D889-471E-B4B0-42788356F43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熊本県山都町　山都町包括医療センターそよう病院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13623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4480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95.8</v>
      </c>
      <c r="AF33" s="70"/>
      <c r="AG33" s="70"/>
      <c r="AH33" s="70"/>
      <c r="AI33" s="70"/>
      <c r="AJ33" s="70"/>
      <c r="AK33" s="70"/>
      <c r="AL33" s="70"/>
      <c r="AM33" s="70"/>
      <c r="AN33" s="70"/>
      <c r="AO33" s="70"/>
      <c r="AP33" s="70"/>
      <c r="AQ33" s="70"/>
      <c r="AR33" s="70"/>
      <c r="AS33" s="71"/>
      <c r="AT33" s="69">
        <f>データ!AK7</f>
        <v>96.1</v>
      </c>
      <c r="AU33" s="70"/>
      <c r="AV33" s="70"/>
      <c r="AW33" s="70"/>
      <c r="AX33" s="70"/>
      <c r="AY33" s="70"/>
      <c r="AZ33" s="70"/>
      <c r="BA33" s="70"/>
      <c r="BB33" s="70"/>
      <c r="BC33" s="70"/>
      <c r="BD33" s="70"/>
      <c r="BE33" s="70"/>
      <c r="BF33" s="70"/>
      <c r="BG33" s="70"/>
      <c r="BH33" s="71"/>
      <c r="BI33" s="69">
        <f>データ!AL7</f>
        <v>138.19999999999999</v>
      </c>
      <c r="BJ33" s="70"/>
      <c r="BK33" s="70"/>
      <c r="BL33" s="70"/>
      <c r="BM33" s="70"/>
      <c r="BN33" s="70"/>
      <c r="BO33" s="70"/>
      <c r="BP33" s="70"/>
      <c r="BQ33" s="70"/>
      <c r="BR33" s="70"/>
      <c r="BS33" s="70"/>
      <c r="BT33" s="70"/>
      <c r="BU33" s="70"/>
      <c r="BV33" s="70"/>
      <c r="BW33" s="71"/>
      <c r="BX33" s="69">
        <f>データ!AM7</f>
        <v>108.5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92.1</v>
      </c>
      <c r="DE33" s="70"/>
      <c r="DF33" s="70"/>
      <c r="DG33" s="70"/>
      <c r="DH33" s="70"/>
      <c r="DI33" s="70"/>
      <c r="DJ33" s="70"/>
      <c r="DK33" s="70"/>
      <c r="DL33" s="70"/>
      <c r="DM33" s="70"/>
      <c r="DN33" s="70"/>
      <c r="DO33" s="70"/>
      <c r="DP33" s="70"/>
      <c r="DQ33" s="70"/>
      <c r="DR33" s="71"/>
      <c r="DS33" s="69">
        <f>データ!AU7</f>
        <v>84.7</v>
      </c>
      <c r="DT33" s="70"/>
      <c r="DU33" s="70"/>
      <c r="DV33" s="70"/>
      <c r="DW33" s="70"/>
      <c r="DX33" s="70"/>
      <c r="DY33" s="70"/>
      <c r="DZ33" s="70"/>
      <c r="EA33" s="70"/>
      <c r="EB33" s="70"/>
      <c r="EC33" s="70"/>
      <c r="ED33" s="70"/>
      <c r="EE33" s="70"/>
      <c r="EF33" s="70"/>
      <c r="EG33" s="71"/>
      <c r="EH33" s="69">
        <f>データ!AV7</f>
        <v>82.4</v>
      </c>
      <c r="EI33" s="70"/>
      <c r="EJ33" s="70"/>
      <c r="EK33" s="70"/>
      <c r="EL33" s="70"/>
      <c r="EM33" s="70"/>
      <c r="EN33" s="70"/>
      <c r="EO33" s="70"/>
      <c r="EP33" s="70"/>
      <c r="EQ33" s="70"/>
      <c r="ER33" s="70"/>
      <c r="ES33" s="70"/>
      <c r="ET33" s="70"/>
      <c r="EU33" s="70"/>
      <c r="EV33" s="71"/>
      <c r="EW33" s="69">
        <f>データ!AW7</f>
        <v>79.900000000000006</v>
      </c>
      <c r="EX33" s="70"/>
      <c r="EY33" s="70"/>
      <c r="EZ33" s="70"/>
      <c r="FA33" s="70"/>
      <c r="FB33" s="70"/>
      <c r="FC33" s="70"/>
      <c r="FD33" s="70"/>
      <c r="FE33" s="70"/>
      <c r="FF33" s="70"/>
      <c r="FG33" s="70"/>
      <c r="FH33" s="70"/>
      <c r="FI33" s="70"/>
      <c r="FJ33" s="70"/>
      <c r="FK33" s="71"/>
      <c r="FL33" s="69">
        <f>データ!AX7</f>
        <v>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85.6</v>
      </c>
      <c r="GS33" s="70"/>
      <c r="GT33" s="70"/>
      <c r="GU33" s="70"/>
      <c r="GV33" s="70"/>
      <c r="GW33" s="70"/>
      <c r="GX33" s="70"/>
      <c r="GY33" s="70"/>
      <c r="GZ33" s="70"/>
      <c r="HA33" s="70"/>
      <c r="HB33" s="70"/>
      <c r="HC33" s="70"/>
      <c r="HD33" s="70"/>
      <c r="HE33" s="70"/>
      <c r="HF33" s="71"/>
      <c r="HG33" s="69">
        <f>データ!BF7</f>
        <v>78.2</v>
      </c>
      <c r="HH33" s="70"/>
      <c r="HI33" s="70"/>
      <c r="HJ33" s="70"/>
      <c r="HK33" s="70"/>
      <c r="HL33" s="70"/>
      <c r="HM33" s="70"/>
      <c r="HN33" s="70"/>
      <c r="HO33" s="70"/>
      <c r="HP33" s="70"/>
      <c r="HQ33" s="70"/>
      <c r="HR33" s="70"/>
      <c r="HS33" s="70"/>
      <c r="HT33" s="70"/>
      <c r="HU33" s="71"/>
      <c r="HV33" s="69">
        <f>データ!BG7</f>
        <v>76.900000000000006</v>
      </c>
      <c r="HW33" s="70"/>
      <c r="HX33" s="70"/>
      <c r="HY33" s="70"/>
      <c r="HZ33" s="70"/>
      <c r="IA33" s="70"/>
      <c r="IB33" s="70"/>
      <c r="IC33" s="70"/>
      <c r="ID33" s="70"/>
      <c r="IE33" s="70"/>
      <c r="IF33" s="70"/>
      <c r="IG33" s="70"/>
      <c r="IH33" s="70"/>
      <c r="II33" s="70"/>
      <c r="IJ33" s="71"/>
      <c r="IK33" s="69">
        <f>データ!BH7</f>
        <v>73.5</v>
      </c>
      <c r="IL33" s="70"/>
      <c r="IM33" s="70"/>
      <c r="IN33" s="70"/>
      <c r="IO33" s="70"/>
      <c r="IP33" s="70"/>
      <c r="IQ33" s="70"/>
      <c r="IR33" s="70"/>
      <c r="IS33" s="70"/>
      <c r="IT33" s="70"/>
      <c r="IU33" s="70"/>
      <c r="IV33" s="70"/>
      <c r="IW33" s="70"/>
      <c r="IX33" s="70"/>
      <c r="IY33" s="71"/>
      <c r="IZ33" s="69">
        <f>データ!BI7</f>
        <v>76.900000000000006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76.3</v>
      </c>
      <c r="KG33" s="70"/>
      <c r="KH33" s="70"/>
      <c r="KI33" s="70"/>
      <c r="KJ33" s="70"/>
      <c r="KK33" s="70"/>
      <c r="KL33" s="70"/>
      <c r="KM33" s="70"/>
      <c r="KN33" s="70"/>
      <c r="KO33" s="70"/>
      <c r="KP33" s="70"/>
      <c r="KQ33" s="70"/>
      <c r="KR33" s="70"/>
      <c r="KS33" s="70"/>
      <c r="KT33" s="71"/>
      <c r="KU33" s="69">
        <f>データ!BQ7</f>
        <v>69.400000000000006</v>
      </c>
      <c r="KV33" s="70"/>
      <c r="KW33" s="70"/>
      <c r="KX33" s="70"/>
      <c r="KY33" s="70"/>
      <c r="KZ33" s="70"/>
      <c r="LA33" s="70"/>
      <c r="LB33" s="70"/>
      <c r="LC33" s="70"/>
      <c r="LD33" s="70"/>
      <c r="LE33" s="70"/>
      <c r="LF33" s="70"/>
      <c r="LG33" s="70"/>
      <c r="LH33" s="70"/>
      <c r="LI33" s="71"/>
      <c r="LJ33" s="69">
        <f>データ!BR7</f>
        <v>70.3</v>
      </c>
      <c r="LK33" s="70"/>
      <c r="LL33" s="70"/>
      <c r="LM33" s="70"/>
      <c r="LN33" s="70"/>
      <c r="LO33" s="70"/>
      <c r="LP33" s="70"/>
      <c r="LQ33" s="70"/>
      <c r="LR33" s="70"/>
      <c r="LS33" s="70"/>
      <c r="LT33" s="70"/>
      <c r="LU33" s="70"/>
      <c r="LV33" s="70"/>
      <c r="LW33" s="70"/>
      <c r="LX33" s="71"/>
      <c r="LY33" s="69">
        <f>データ!BS7</f>
        <v>51.3</v>
      </c>
      <c r="LZ33" s="70"/>
      <c r="MA33" s="70"/>
      <c r="MB33" s="70"/>
      <c r="MC33" s="70"/>
      <c r="MD33" s="70"/>
      <c r="ME33" s="70"/>
      <c r="MF33" s="70"/>
      <c r="MG33" s="70"/>
      <c r="MH33" s="70"/>
      <c r="MI33" s="70"/>
      <c r="MJ33" s="70"/>
      <c r="MK33" s="70"/>
      <c r="ML33" s="70"/>
      <c r="MM33" s="71"/>
      <c r="MN33" s="69">
        <f>データ!BT7</f>
        <v>49.4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26297</v>
      </c>
      <c r="Q55" s="67"/>
      <c r="R55" s="67"/>
      <c r="S55" s="67"/>
      <c r="T55" s="67"/>
      <c r="U55" s="67"/>
      <c r="V55" s="67"/>
      <c r="W55" s="67"/>
      <c r="X55" s="67"/>
      <c r="Y55" s="67"/>
      <c r="Z55" s="67"/>
      <c r="AA55" s="67"/>
      <c r="AB55" s="67"/>
      <c r="AC55" s="67"/>
      <c r="AD55" s="68"/>
      <c r="AE55" s="66">
        <f>データ!CB7</f>
        <v>27526</v>
      </c>
      <c r="AF55" s="67"/>
      <c r="AG55" s="67"/>
      <c r="AH55" s="67"/>
      <c r="AI55" s="67"/>
      <c r="AJ55" s="67"/>
      <c r="AK55" s="67"/>
      <c r="AL55" s="67"/>
      <c r="AM55" s="67"/>
      <c r="AN55" s="67"/>
      <c r="AO55" s="67"/>
      <c r="AP55" s="67"/>
      <c r="AQ55" s="67"/>
      <c r="AR55" s="67"/>
      <c r="AS55" s="68"/>
      <c r="AT55" s="66">
        <f>データ!CC7</f>
        <v>27372</v>
      </c>
      <c r="AU55" s="67"/>
      <c r="AV55" s="67"/>
      <c r="AW55" s="67"/>
      <c r="AX55" s="67"/>
      <c r="AY55" s="67"/>
      <c r="AZ55" s="67"/>
      <c r="BA55" s="67"/>
      <c r="BB55" s="67"/>
      <c r="BC55" s="67"/>
      <c r="BD55" s="67"/>
      <c r="BE55" s="67"/>
      <c r="BF55" s="67"/>
      <c r="BG55" s="67"/>
      <c r="BH55" s="68"/>
      <c r="BI55" s="66">
        <f>データ!CD7</f>
        <v>27901</v>
      </c>
      <c r="BJ55" s="67"/>
      <c r="BK55" s="67"/>
      <c r="BL55" s="67"/>
      <c r="BM55" s="67"/>
      <c r="BN55" s="67"/>
      <c r="BO55" s="67"/>
      <c r="BP55" s="67"/>
      <c r="BQ55" s="67"/>
      <c r="BR55" s="67"/>
      <c r="BS55" s="67"/>
      <c r="BT55" s="67"/>
      <c r="BU55" s="67"/>
      <c r="BV55" s="67"/>
      <c r="BW55" s="68"/>
      <c r="BX55" s="66">
        <f>データ!CE7</f>
        <v>33647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8075</v>
      </c>
      <c r="DE55" s="67"/>
      <c r="DF55" s="67"/>
      <c r="DG55" s="67"/>
      <c r="DH55" s="67"/>
      <c r="DI55" s="67"/>
      <c r="DJ55" s="67"/>
      <c r="DK55" s="67"/>
      <c r="DL55" s="67"/>
      <c r="DM55" s="67"/>
      <c r="DN55" s="67"/>
      <c r="DO55" s="67"/>
      <c r="DP55" s="67"/>
      <c r="DQ55" s="67"/>
      <c r="DR55" s="68"/>
      <c r="DS55" s="66">
        <f>データ!CM7</f>
        <v>8124</v>
      </c>
      <c r="DT55" s="67"/>
      <c r="DU55" s="67"/>
      <c r="DV55" s="67"/>
      <c r="DW55" s="67"/>
      <c r="DX55" s="67"/>
      <c r="DY55" s="67"/>
      <c r="DZ55" s="67"/>
      <c r="EA55" s="67"/>
      <c r="EB55" s="67"/>
      <c r="EC55" s="67"/>
      <c r="ED55" s="67"/>
      <c r="EE55" s="67"/>
      <c r="EF55" s="67"/>
      <c r="EG55" s="68"/>
      <c r="EH55" s="66">
        <f>データ!CN7</f>
        <v>8427</v>
      </c>
      <c r="EI55" s="67"/>
      <c r="EJ55" s="67"/>
      <c r="EK55" s="67"/>
      <c r="EL55" s="67"/>
      <c r="EM55" s="67"/>
      <c r="EN55" s="67"/>
      <c r="EO55" s="67"/>
      <c r="EP55" s="67"/>
      <c r="EQ55" s="67"/>
      <c r="ER55" s="67"/>
      <c r="ES55" s="67"/>
      <c r="ET55" s="67"/>
      <c r="EU55" s="67"/>
      <c r="EV55" s="68"/>
      <c r="EW55" s="66">
        <f>データ!CO7</f>
        <v>9738</v>
      </c>
      <c r="EX55" s="67"/>
      <c r="EY55" s="67"/>
      <c r="EZ55" s="67"/>
      <c r="FA55" s="67"/>
      <c r="FB55" s="67"/>
      <c r="FC55" s="67"/>
      <c r="FD55" s="67"/>
      <c r="FE55" s="67"/>
      <c r="FF55" s="67"/>
      <c r="FG55" s="67"/>
      <c r="FH55" s="67"/>
      <c r="FI55" s="67"/>
      <c r="FJ55" s="67"/>
      <c r="FK55" s="68"/>
      <c r="FL55" s="66">
        <f>データ!CP7</f>
        <v>10300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v>
      </c>
      <c r="GS55" s="70"/>
      <c r="GT55" s="70"/>
      <c r="GU55" s="70"/>
      <c r="GV55" s="70"/>
      <c r="GW55" s="70"/>
      <c r="GX55" s="70"/>
      <c r="GY55" s="70"/>
      <c r="GZ55" s="70"/>
      <c r="HA55" s="70"/>
      <c r="HB55" s="70"/>
      <c r="HC55" s="70"/>
      <c r="HD55" s="70"/>
      <c r="HE55" s="70"/>
      <c r="HF55" s="71"/>
      <c r="HG55" s="69">
        <f>データ!CX7</f>
        <v>74.599999999999994</v>
      </c>
      <c r="HH55" s="70"/>
      <c r="HI55" s="70"/>
      <c r="HJ55" s="70"/>
      <c r="HK55" s="70"/>
      <c r="HL55" s="70"/>
      <c r="HM55" s="70"/>
      <c r="HN55" s="70"/>
      <c r="HO55" s="70"/>
      <c r="HP55" s="70"/>
      <c r="HQ55" s="70"/>
      <c r="HR55" s="70"/>
      <c r="HS55" s="70"/>
      <c r="HT55" s="70"/>
      <c r="HU55" s="71"/>
      <c r="HV55" s="69">
        <f>データ!CY7</f>
        <v>67.5</v>
      </c>
      <c r="HW55" s="70"/>
      <c r="HX55" s="70"/>
      <c r="HY55" s="70"/>
      <c r="HZ55" s="70"/>
      <c r="IA55" s="70"/>
      <c r="IB55" s="70"/>
      <c r="IC55" s="70"/>
      <c r="ID55" s="70"/>
      <c r="IE55" s="70"/>
      <c r="IF55" s="70"/>
      <c r="IG55" s="70"/>
      <c r="IH55" s="70"/>
      <c r="II55" s="70"/>
      <c r="IJ55" s="71"/>
      <c r="IK55" s="69">
        <f>データ!CZ7</f>
        <v>71.400000000000006</v>
      </c>
      <c r="IL55" s="70"/>
      <c r="IM55" s="70"/>
      <c r="IN55" s="70"/>
      <c r="IO55" s="70"/>
      <c r="IP55" s="70"/>
      <c r="IQ55" s="70"/>
      <c r="IR55" s="70"/>
      <c r="IS55" s="70"/>
      <c r="IT55" s="70"/>
      <c r="IU55" s="70"/>
      <c r="IV55" s="70"/>
      <c r="IW55" s="70"/>
      <c r="IX55" s="70"/>
      <c r="IY55" s="71"/>
      <c r="IZ55" s="69">
        <f>データ!DA7</f>
        <v>64.8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12.7</v>
      </c>
      <c r="KG55" s="70"/>
      <c r="KH55" s="70"/>
      <c r="KI55" s="70"/>
      <c r="KJ55" s="70"/>
      <c r="KK55" s="70"/>
      <c r="KL55" s="70"/>
      <c r="KM55" s="70"/>
      <c r="KN55" s="70"/>
      <c r="KO55" s="70"/>
      <c r="KP55" s="70"/>
      <c r="KQ55" s="70"/>
      <c r="KR55" s="70"/>
      <c r="KS55" s="70"/>
      <c r="KT55" s="71"/>
      <c r="KU55" s="69">
        <f>データ!DI7</f>
        <v>12.9</v>
      </c>
      <c r="KV55" s="70"/>
      <c r="KW55" s="70"/>
      <c r="KX55" s="70"/>
      <c r="KY55" s="70"/>
      <c r="KZ55" s="70"/>
      <c r="LA55" s="70"/>
      <c r="LB55" s="70"/>
      <c r="LC55" s="70"/>
      <c r="LD55" s="70"/>
      <c r="LE55" s="70"/>
      <c r="LF55" s="70"/>
      <c r="LG55" s="70"/>
      <c r="LH55" s="70"/>
      <c r="LI55" s="71"/>
      <c r="LJ55" s="69">
        <f>データ!DJ7</f>
        <v>12.5</v>
      </c>
      <c r="LK55" s="70"/>
      <c r="LL55" s="70"/>
      <c r="LM55" s="70"/>
      <c r="LN55" s="70"/>
      <c r="LO55" s="70"/>
      <c r="LP55" s="70"/>
      <c r="LQ55" s="70"/>
      <c r="LR55" s="70"/>
      <c r="LS55" s="70"/>
      <c r="LT55" s="70"/>
      <c r="LU55" s="70"/>
      <c r="LV55" s="70"/>
      <c r="LW55" s="70"/>
      <c r="LX55" s="71"/>
      <c r="LY55" s="69">
        <f>データ!DK7</f>
        <v>12.6</v>
      </c>
      <c r="LZ55" s="70"/>
      <c r="MA55" s="70"/>
      <c r="MB55" s="70"/>
      <c r="MC55" s="70"/>
      <c r="MD55" s="70"/>
      <c r="ME55" s="70"/>
      <c r="MF55" s="70"/>
      <c r="MG55" s="70"/>
      <c r="MH55" s="70"/>
      <c r="MI55" s="70"/>
      <c r="MJ55" s="70"/>
      <c r="MK55" s="70"/>
      <c r="ML55" s="70"/>
      <c r="MM55" s="71"/>
      <c r="MN55" s="69">
        <f>データ!DL7</f>
        <v>13.1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v>
      </c>
      <c r="DH79" s="70"/>
      <c r="DI79" s="70"/>
      <c r="DJ79" s="70"/>
      <c r="DK79" s="70"/>
      <c r="DL79" s="70"/>
      <c r="DM79" s="70"/>
      <c r="DN79" s="70"/>
      <c r="DO79" s="70"/>
      <c r="DP79" s="70"/>
      <c r="DQ79" s="70"/>
      <c r="DR79" s="70"/>
      <c r="DS79" s="70"/>
      <c r="DT79" s="70"/>
      <c r="DU79" s="71"/>
      <c r="DV79" s="69">
        <f>データ!EE7</f>
        <v>48.6</v>
      </c>
      <c r="DW79" s="70"/>
      <c r="DX79" s="70"/>
      <c r="DY79" s="70"/>
      <c r="DZ79" s="70"/>
      <c r="EA79" s="70"/>
      <c r="EB79" s="70"/>
      <c r="EC79" s="70"/>
      <c r="ED79" s="70"/>
      <c r="EE79" s="70"/>
      <c r="EF79" s="70"/>
      <c r="EG79" s="70"/>
      <c r="EH79" s="70"/>
      <c r="EI79" s="70"/>
      <c r="EJ79" s="71"/>
      <c r="EK79" s="69">
        <f>データ!EF7</f>
        <v>51.6</v>
      </c>
      <c r="EL79" s="70"/>
      <c r="EM79" s="70"/>
      <c r="EN79" s="70"/>
      <c r="EO79" s="70"/>
      <c r="EP79" s="70"/>
      <c r="EQ79" s="70"/>
      <c r="ER79" s="70"/>
      <c r="ES79" s="70"/>
      <c r="ET79" s="70"/>
      <c r="EU79" s="70"/>
      <c r="EV79" s="70"/>
      <c r="EW79" s="70"/>
      <c r="EX79" s="70"/>
      <c r="EY79" s="71"/>
      <c r="EZ79" s="69">
        <f>データ!EG7</f>
        <v>54.4</v>
      </c>
      <c r="FA79" s="70"/>
      <c r="FB79" s="70"/>
      <c r="FC79" s="70"/>
      <c r="FD79" s="70"/>
      <c r="FE79" s="70"/>
      <c r="FF79" s="70"/>
      <c r="FG79" s="70"/>
      <c r="FH79" s="70"/>
      <c r="FI79" s="70"/>
      <c r="FJ79" s="70"/>
      <c r="FK79" s="70"/>
      <c r="FL79" s="70"/>
      <c r="FM79" s="70"/>
      <c r="FN79" s="71"/>
      <c r="FO79" s="69">
        <f>データ!EH7</f>
        <v>56.5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75.099999999999994</v>
      </c>
      <c r="GU79" s="70"/>
      <c r="GV79" s="70"/>
      <c r="GW79" s="70"/>
      <c r="GX79" s="70"/>
      <c r="GY79" s="70"/>
      <c r="GZ79" s="70"/>
      <c r="HA79" s="70"/>
      <c r="HB79" s="70"/>
      <c r="HC79" s="70"/>
      <c r="HD79" s="70"/>
      <c r="HE79" s="70"/>
      <c r="HF79" s="70"/>
      <c r="HG79" s="70"/>
      <c r="HH79" s="71"/>
      <c r="HI79" s="69">
        <f>データ!EP7</f>
        <v>82.1</v>
      </c>
      <c r="HJ79" s="70"/>
      <c r="HK79" s="70"/>
      <c r="HL79" s="70"/>
      <c r="HM79" s="70"/>
      <c r="HN79" s="70"/>
      <c r="HO79" s="70"/>
      <c r="HP79" s="70"/>
      <c r="HQ79" s="70"/>
      <c r="HR79" s="70"/>
      <c r="HS79" s="70"/>
      <c r="HT79" s="70"/>
      <c r="HU79" s="70"/>
      <c r="HV79" s="70"/>
      <c r="HW79" s="71"/>
      <c r="HX79" s="69">
        <f>データ!EQ7</f>
        <v>85.4</v>
      </c>
      <c r="HY79" s="70"/>
      <c r="HZ79" s="70"/>
      <c r="IA79" s="70"/>
      <c r="IB79" s="70"/>
      <c r="IC79" s="70"/>
      <c r="ID79" s="70"/>
      <c r="IE79" s="70"/>
      <c r="IF79" s="70"/>
      <c r="IG79" s="70"/>
      <c r="IH79" s="70"/>
      <c r="II79" s="70"/>
      <c r="IJ79" s="70"/>
      <c r="IK79" s="70"/>
      <c r="IL79" s="71"/>
      <c r="IM79" s="69">
        <f>データ!ER7</f>
        <v>88.4</v>
      </c>
      <c r="IN79" s="70"/>
      <c r="IO79" s="70"/>
      <c r="IP79" s="70"/>
      <c r="IQ79" s="70"/>
      <c r="IR79" s="70"/>
      <c r="IS79" s="70"/>
      <c r="IT79" s="70"/>
      <c r="IU79" s="70"/>
      <c r="IV79" s="70"/>
      <c r="IW79" s="70"/>
      <c r="IX79" s="70"/>
      <c r="IY79" s="70"/>
      <c r="IZ79" s="70"/>
      <c r="JA79" s="71"/>
      <c r="JB79" s="69">
        <f>データ!ES7</f>
        <v>88.7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42771579</v>
      </c>
      <c r="KH79" s="67"/>
      <c r="KI79" s="67"/>
      <c r="KJ79" s="67"/>
      <c r="KK79" s="67"/>
      <c r="KL79" s="67"/>
      <c r="KM79" s="67"/>
      <c r="KN79" s="67"/>
      <c r="KO79" s="67"/>
      <c r="KP79" s="67"/>
      <c r="KQ79" s="67"/>
      <c r="KR79" s="67"/>
      <c r="KS79" s="67"/>
      <c r="KT79" s="67"/>
      <c r="KU79" s="68"/>
      <c r="KV79" s="66">
        <f>データ!FA7</f>
        <v>42687526</v>
      </c>
      <c r="KW79" s="67"/>
      <c r="KX79" s="67"/>
      <c r="KY79" s="67"/>
      <c r="KZ79" s="67"/>
      <c r="LA79" s="67"/>
      <c r="LB79" s="67"/>
      <c r="LC79" s="67"/>
      <c r="LD79" s="67"/>
      <c r="LE79" s="67"/>
      <c r="LF79" s="67"/>
      <c r="LG79" s="67"/>
      <c r="LH79" s="67"/>
      <c r="LI79" s="67"/>
      <c r="LJ79" s="68"/>
      <c r="LK79" s="66">
        <f>データ!FB7</f>
        <v>42944702</v>
      </c>
      <c r="LL79" s="67"/>
      <c r="LM79" s="67"/>
      <c r="LN79" s="67"/>
      <c r="LO79" s="67"/>
      <c r="LP79" s="67"/>
      <c r="LQ79" s="67"/>
      <c r="LR79" s="67"/>
      <c r="LS79" s="67"/>
      <c r="LT79" s="67"/>
      <c r="LU79" s="67"/>
      <c r="LV79" s="67"/>
      <c r="LW79" s="67"/>
      <c r="LX79" s="67"/>
      <c r="LY79" s="68"/>
      <c r="LZ79" s="66">
        <f>データ!FC7</f>
        <v>43044123</v>
      </c>
      <c r="MA79" s="67"/>
      <c r="MB79" s="67"/>
      <c r="MC79" s="67"/>
      <c r="MD79" s="67"/>
      <c r="ME79" s="67"/>
      <c r="MF79" s="67"/>
      <c r="MG79" s="67"/>
      <c r="MH79" s="67"/>
      <c r="MI79" s="67"/>
      <c r="MJ79" s="67"/>
      <c r="MK79" s="67"/>
      <c r="ML79" s="67"/>
      <c r="MM79" s="67"/>
      <c r="MN79" s="68"/>
      <c r="MO79" s="66">
        <f>データ!FD7</f>
        <v>43384281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97/2kSzTv8Gn5/f+uG5vG+al+Mm/fvUAu8c8o1UYXARrLzdW42uJX/xmu2JN0SZCV7StRP3V2CAQ6alG6cgCQ==" saltValue="yX6M+3OE1gVtT5ubZ4szO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150</v>
      </c>
      <c r="AY5" s="49" t="s">
        <v>151</v>
      </c>
      <c r="AZ5" s="49" t="s">
        <v>152</v>
      </c>
      <c r="BA5" s="49" t="s">
        <v>153</v>
      </c>
      <c r="BB5" s="49" t="s">
        <v>154</v>
      </c>
      <c r="BC5" s="49" t="s">
        <v>155</v>
      </c>
      <c r="BD5" s="49" t="s">
        <v>156</v>
      </c>
      <c r="BE5" s="49" t="s">
        <v>160</v>
      </c>
      <c r="BF5" s="49" t="s">
        <v>147</v>
      </c>
      <c r="BG5" s="49" t="s">
        <v>158</v>
      </c>
      <c r="BH5" s="49" t="s">
        <v>149</v>
      </c>
      <c r="BI5" s="49" t="s">
        <v>161</v>
      </c>
      <c r="BJ5" s="49" t="s">
        <v>151</v>
      </c>
      <c r="BK5" s="49" t="s">
        <v>152</v>
      </c>
      <c r="BL5" s="49" t="s">
        <v>153</v>
      </c>
      <c r="BM5" s="49" t="s">
        <v>154</v>
      </c>
      <c r="BN5" s="49" t="s">
        <v>155</v>
      </c>
      <c r="BO5" s="49" t="s">
        <v>156</v>
      </c>
      <c r="BP5" s="49" t="s">
        <v>160</v>
      </c>
      <c r="BQ5" s="49" t="s">
        <v>157</v>
      </c>
      <c r="BR5" s="49" t="s">
        <v>158</v>
      </c>
      <c r="BS5" s="49" t="s">
        <v>149</v>
      </c>
      <c r="BT5" s="49" t="s">
        <v>161</v>
      </c>
      <c r="BU5" s="49" t="s">
        <v>151</v>
      </c>
      <c r="BV5" s="49" t="s">
        <v>152</v>
      </c>
      <c r="BW5" s="49" t="s">
        <v>153</v>
      </c>
      <c r="BX5" s="49" t="s">
        <v>154</v>
      </c>
      <c r="BY5" s="49" t="s">
        <v>155</v>
      </c>
      <c r="BZ5" s="49" t="s">
        <v>156</v>
      </c>
      <c r="CA5" s="49" t="s">
        <v>160</v>
      </c>
      <c r="CB5" s="49" t="s">
        <v>157</v>
      </c>
      <c r="CC5" s="49" t="s">
        <v>158</v>
      </c>
      <c r="CD5" s="49" t="s">
        <v>149</v>
      </c>
      <c r="CE5" s="49" t="s">
        <v>161</v>
      </c>
      <c r="CF5" s="49" t="s">
        <v>151</v>
      </c>
      <c r="CG5" s="49" t="s">
        <v>152</v>
      </c>
      <c r="CH5" s="49" t="s">
        <v>153</v>
      </c>
      <c r="CI5" s="49" t="s">
        <v>154</v>
      </c>
      <c r="CJ5" s="49" t="s">
        <v>155</v>
      </c>
      <c r="CK5" s="49" t="s">
        <v>156</v>
      </c>
      <c r="CL5" s="49" t="s">
        <v>160</v>
      </c>
      <c r="CM5" s="49" t="s">
        <v>157</v>
      </c>
      <c r="CN5" s="49" t="s">
        <v>158</v>
      </c>
      <c r="CO5" s="49" t="s">
        <v>159</v>
      </c>
      <c r="CP5" s="49" t="s">
        <v>150</v>
      </c>
      <c r="CQ5" s="49" t="s">
        <v>151</v>
      </c>
      <c r="CR5" s="49" t="s">
        <v>152</v>
      </c>
      <c r="CS5" s="49" t="s">
        <v>153</v>
      </c>
      <c r="CT5" s="49" t="s">
        <v>154</v>
      </c>
      <c r="CU5" s="49" t="s">
        <v>155</v>
      </c>
      <c r="CV5" s="49" t="s">
        <v>156</v>
      </c>
      <c r="CW5" s="49" t="s">
        <v>160</v>
      </c>
      <c r="CX5" s="49" t="s">
        <v>157</v>
      </c>
      <c r="CY5" s="49" t="s">
        <v>148</v>
      </c>
      <c r="CZ5" s="49" t="s">
        <v>149</v>
      </c>
      <c r="DA5" s="49" t="s">
        <v>161</v>
      </c>
      <c r="DB5" s="49" t="s">
        <v>151</v>
      </c>
      <c r="DC5" s="49" t="s">
        <v>152</v>
      </c>
      <c r="DD5" s="49" t="s">
        <v>153</v>
      </c>
      <c r="DE5" s="49" t="s">
        <v>154</v>
      </c>
      <c r="DF5" s="49" t="s">
        <v>155</v>
      </c>
      <c r="DG5" s="49" t="s">
        <v>156</v>
      </c>
      <c r="DH5" s="49" t="s">
        <v>160</v>
      </c>
      <c r="DI5" s="49" t="s">
        <v>147</v>
      </c>
      <c r="DJ5" s="49" t="s">
        <v>148</v>
      </c>
      <c r="DK5" s="49" t="s">
        <v>159</v>
      </c>
      <c r="DL5" s="49" t="s">
        <v>161</v>
      </c>
      <c r="DM5" s="49" t="s">
        <v>151</v>
      </c>
      <c r="DN5" s="49" t="s">
        <v>152</v>
      </c>
      <c r="DO5" s="49" t="s">
        <v>153</v>
      </c>
      <c r="DP5" s="49" t="s">
        <v>154</v>
      </c>
      <c r="DQ5" s="49" t="s">
        <v>155</v>
      </c>
      <c r="DR5" s="49" t="s">
        <v>156</v>
      </c>
      <c r="DS5" s="49" t="s">
        <v>160</v>
      </c>
      <c r="DT5" s="49" t="s">
        <v>147</v>
      </c>
      <c r="DU5" s="49" t="s">
        <v>158</v>
      </c>
      <c r="DV5" s="49" t="s">
        <v>149</v>
      </c>
      <c r="DW5" s="49" t="s">
        <v>161</v>
      </c>
      <c r="DX5" s="49" t="s">
        <v>151</v>
      </c>
      <c r="DY5" s="49" t="s">
        <v>152</v>
      </c>
      <c r="DZ5" s="49" t="s">
        <v>153</v>
      </c>
      <c r="EA5" s="49" t="s">
        <v>154</v>
      </c>
      <c r="EB5" s="49" t="s">
        <v>155</v>
      </c>
      <c r="EC5" s="49" t="s">
        <v>156</v>
      </c>
      <c r="ED5" s="49" t="s">
        <v>160</v>
      </c>
      <c r="EE5" s="49" t="s">
        <v>157</v>
      </c>
      <c r="EF5" s="49" t="s">
        <v>158</v>
      </c>
      <c r="EG5" s="49" t="s">
        <v>159</v>
      </c>
      <c r="EH5" s="49" t="s">
        <v>161</v>
      </c>
      <c r="EI5" s="49" t="s">
        <v>151</v>
      </c>
      <c r="EJ5" s="49" t="s">
        <v>152</v>
      </c>
      <c r="EK5" s="49" t="s">
        <v>153</v>
      </c>
      <c r="EL5" s="49" t="s">
        <v>154</v>
      </c>
      <c r="EM5" s="49" t="s">
        <v>155</v>
      </c>
      <c r="EN5" s="49" t="s">
        <v>156</v>
      </c>
      <c r="EO5" s="49" t="s">
        <v>160</v>
      </c>
      <c r="EP5" s="49" t="s">
        <v>147</v>
      </c>
      <c r="EQ5" s="49" t="s">
        <v>148</v>
      </c>
      <c r="ER5" s="49" t="s">
        <v>159</v>
      </c>
      <c r="ES5" s="49" t="s">
        <v>150</v>
      </c>
      <c r="ET5" s="49" t="s">
        <v>151</v>
      </c>
      <c r="EU5" s="49" t="s">
        <v>152</v>
      </c>
      <c r="EV5" s="49" t="s">
        <v>153</v>
      </c>
      <c r="EW5" s="49" t="s">
        <v>154</v>
      </c>
      <c r="EX5" s="49" t="s">
        <v>155</v>
      </c>
      <c r="EY5" s="49" t="s">
        <v>162</v>
      </c>
      <c r="EZ5" s="49" t="s">
        <v>146</v>
      </c>
      <c r="FA5" s="49" t="s">
        <v>157</v>
      </c>
      <c r="FB5" s="49" t="s">
        <v>148</v>
      </c>
      <c r="FC5" s="49" t="s">
        <v>149</v>
      </c>
      <c r="FD5" s="49" t="s">
        <v>161</v>
      </c>
      <c r="FE5" s="49" t="s">
        <v>151</v>
      </c>
      <c r="FF5" s="49" t="s">
        <v>152</v>
      </c>
      <c r="FG5" s="49" t="s">
        <v>153</v>
      </c>
      <c r="FH5" s="49" t="s">
        <v>154</v>
      </c>
      <c r="FI5" s="49" t="s">
        <v>155</v>
      </c>
      <c r="FJ5" s="49" t="s">
        <v>156</v>
      </c>
    </row>
    <row r="6" spans="1:166" s="54" customFormat="1" x14ac:dyDescent="0.15">
      <c r="A6" s="35" t="s">
        <v>163</v>
      </c>
      <c r="B6" s="50">
        <f>B8</f>
        <v>2022</v>
      </c>
      <c r="C6" s="50">
        <f t="shared" ref="C6:M6" si="2">C8</f>
        <v>434477</v>
      </c>
      <c r="D6" s="50">
        <f t="shared" si="2"/>
        <v>46</v>
      </c>
      <c r="E6" s="50">
        <f t="shared" si="2"/>
        <v>6</v>
      </c>
      <c r="F6" s="50">
        <f t="shared" si="2"/>
        <v>0</v>
      </c>
      <c r="G6" s="50">
        <f t="shared" si="2"/>
        <v>1</v>
      </c>
      <c r="H6" s="147" t="str">
        <f>IF(H8&lt;&gt;I8,H8,"")&amp;IF(I8&lt;&gt;J8,I8,"")&amp;"　"&amp;J8</f>
        <v>熊本県山都町　山都町包括医療センターそよう病院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15</v>
      </c>
      <c r="R6" s="50" t="str">
        <f t="shared" si="3"/>
        <v>-</v>
      </c>
      <c r="S6" s="50" t="str">
        <f t="shared" si="3"/>
        <v>ド 透 訓</v>
      </c>
      <c r="T6" s="50" t="str">
        <f t="shared" si="3"/>
        <v>救 臨 へ 輪</v>
      </c>
      <c r="U6" s="51">
        <f>U8</f>
        <v>13623</v>
      </c>
      <c r="V6" s="51">
        <f>V8</f>
        <v>4480</v>
      </c>
      <c r="W6" s="50" t="str">
        <f>W8</f>
        <v>第２種該当</v>
      </c>
      <c r="X6" s="50" t="str">
        <f t="shared" ref="X6" si="4">X8</f>
        <v>-</v>
      </c>
      <c r="Y6" s="50" t="str">
        <f t="shared" si="3"/>
        <v>１０：１</v>
      </c>
      <c r="Z6" s="51">
        <f t="shared" si="3"/>
        <v>57</v>
      </c>
      <c r="AA6" s="51" t="str">
        <f t="shared" si="3"/>
        <v>-</v>
      </c>
      <c r="AB6" s="51" t="str">
        <f t="shared" si="3"/>
        <v>-</v>
      </c>
      <c r="AC6" s="51" t="str">
        <f t="shared" si="3"/>
        <v>-</v>
      </c>
      <c r="AD6" s="51" t="str">
        <f t="shared" si="3"/>
        <v>-</v>
      </c>
      <c r="AE6" s="51">
        <f t="shared" si="3"/>
        <v>57</v>
      </c>
      <c r="AF6" s="51">
        <f t="shared" si="3"/>
        <v>39</v>
      </c>
      <c r="AG6" s="51" t="str">
        <f t="shared" si="3"/>
        <v>-</v>
      </c>
      <c r="AH6" s="51">
        <f t="shared" si="3"/>
        <v>39</v>
      </c>
      <c r="AI6" s="52">
        <f>IF(AI8="-",NA(),AI8)</f>
        <v>100.2</v>
      </c>
      <c r="AJ6" s="52">
        <f t="shared" ref="AJ6:AR6" si="5">IF(AJ8="-",NA(),AJ8)</f>
        <v>95.8</v>
      </c>
      <c r="AK6" s="52">
        <f t="shared" si="5"/>
        <v>96.1</v>
      </c>
      <c r="AL6" s="52">
        <f t="shared" si="5"/>
        <v>138.19999999999999</v>
      </c>
      <c r="AM6" s="52">
        <f t="shared" si="5"/>
        <v>108.5</v>
      </c>
      <c r="AN6" s="52">
        <f t="shared" si="5"/>
        <v>97.5</v>
      </c>
      <c r="AO6" s="52">
        <f t="shared" si="5"/>
        <v>97.7</v>
      </c>
      <c r="AP6" s="52">
        <f t="shared" si="5"/>
        <v>100.7</v>
      </c>
      <c r="AQ6" s="52">
        <f t="shared" si="5"/>
        <v>103.6</v>
      </c>
      <c r="AR6" s="52">
        <f t="shared" si="5"/>
        <v>101.9</v>
      </c>
      <c r="AS6" s="52" t="str">
        <f>IF(AS8="-","【-】","【"&amp;SUBSTITUTE(TEXT(AS8,"#,##0.0"),"-","△")&amp;"】")</f>
        <v>【103.5】</v>
      </c>
      <c r="AT6" s="52">
        <f>IF(AT8="-",NA(),AT8)</f>
        <v>92.1</v>
      </c>
      <c r="AU6" s="52">
        <f t="shared" ref="AU6:BC6" si="6">IF(AU8="-",NA(),AU8)</f>
        <v>84.7</v>
      </c>
      <c r="AV6" s="52">
        <f t="shared" si="6"/>
        <v>82.4</v>
      </c>
      <c r="AW6" s="52">
        <f t="shared" si="6"/>
        <v>79.900000000000006</v>
      </c>
      <c r="AX6" s="52">
        <f t="shared" si="6"/>
        <v>84</v>
      </c>
      <c r="AY6" s="52">
        <f t="shared" si="6"/>
        <v>77</v>
      </c>
      <c r="AZ6" s="52">
        <f t="shared" si="6"/>
        <v>77.099999999999994</v>
      </c>
      <c r="BA6" s="52">
        <f t="shared" si="6"/>
        <v>73.8</v>
      </c>
      <c r="BB6" s="52">
        <f t="shared" si="6"/>
        <v>75.5</v>
      </c>
      <c r="BC6" s="52">
        <f t="shared" si="6"/>
        <v>74.599999999999994</v>
      </c>
      <c r="BD6" s="52" t="str">
        <f>IF(BD8="-","【-】","【"&amp;SUBSTITUTE(TEXT(BD8,"#,##0.0"),"-","△")&amp;"】")</f>
        <v>【86.4】</v>
      </c>
      <c r="BE6" s="52">
        <f>IF(BE8="-",NA(),BE8)</f>
        <v>85.6</v>
      </c>
      <c r="BF6" s="52">
        <f t="shared" ref="BF6:BN6" si="7">IF(BF8="-",NA(),BF8)</f>
        <v>78.2</v>
      </c>
      <c r="BG6" s="52">
        <f t="shared" si="7"/>
        <v>76.900000000000006</v>
      </c>
      <c r="BH6" s="52">
        <f t="shared" si="7"/>
        <v>73.5</v>
      </c>
      <c r="BI6" s="52">
        <f t="shared" si="7"/>
        <v>76.900000000000006</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76.3</v>
      </c>
      <c r="BQ6" s="52">
        <f t="shared" ref="BQ6:BY6" si="8">IF(BQ8="-",NA(),BQ8)</f>
        <v>69.400000000000006</v>
      </c>
      <c r="BR6" s="52">
        <f t="shared" si="8"/>
        <v>70.3</v>
      </c>
      <c r="BS6" s="52">
        <f t="shared" si="8"/>
        <v>51.3</v>
      </c>
      <c r="BT6" s="52">
        <f t="shared" si="8"/>
        <v>49.4</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26297</v>
      </c>
      <c r="CB6" s="53">
        <f t="shared" ref="CB6:CJ6" si="9">IF(CB8="-",NA(),CB8)</f>
        <v>27526</v>
      </c>
      <c r="CC6" s="53">
        <f t="shared" si="9"/>
        <v>27372</v>
      </c>
      <c r="CD6" s="53">
        <f t="shared" si="9"/>
        <v>27901</v>
      </c>
      <c r="CE6" s="53">
        <f t="shared" si="9"/>
        <v>33647</v>
      </c>
      <c r="CF6" s="53">
        <f t="shared" si="9"/>
        <v>25711</v>
      </c>
      <c r="CG6" s="53">
        <f t="shared" si="9"/>
        <v>26415</v>
      </c>
      <c r="CH6" s="53">
        <f t="shared" si="9"/>
        <v>27227</v>
      </c>
      <c r="CI6" s="53">
        <f t="shared" si="9"/>
        <v>28176</v>
      </c>
      <c r="CJ6" s="53">
        <f t="shared" si="9"/>
        <v>29348</v>
      </c>
      <c r="CK6" s="52" t="str">
        <f>IF(CK8="-","【-】","【"&amp;SUBSTITUTE(TEXT(CK8,"#,##0"),"-","△")&amp;"】")</f>
        <v>【61,837】</v>
      </c>
      <c r="CL6" s="53">
        <f>IF(CL8="-",NA(),CL8)</f>
        <v>8075</v>
      </c>
      <c r="CM6" s="53">
        <f t="shared" ref="CM6:CU6" si="10">IF(CM8="-",NA(),CM8)</f>
        <v>8124</v>
      </c>
      <c r="CN6" s="53">
        <f t="shared" si="10"/>
        <v>8427</v>
      </c>
      <c r="CO6" s="53">
        <f t="shared" si="10"/>
        <v>9738</v>
      </c>
      <c r="CP6" s="53">
        <f t="shared" si="10"/>
        <v>10300</v>
      </c>
      <c r="CQ6" s="53">
        <f t="shared" si="10"/>
        <v>9060</v>
      </c>
      <c r="CR6" s="53">
        <f t="shared" si="10"/>
        <v>9135</v>
      </c>
      <c r="CS6" s="53">
        <f t="shared" si="10"/>
        <v>9509</v>
      </c>
      <c r="CT6" s="53">
        <f t="shared" si="10"/>
        <v>9548</v>
      </c>
      <c r="CU6" s="53">
        <f t="shared" si="10"/>
        <v>9992</v>
      </c>
      <c r="CV6" s="52" t="str">
        <f>IF(CV8="-","【-】","【"&amp;SUBSTITUTE(TEXT(CV8,"#,##0"),"-","△")&amp;"】")</f>
        <v>【17,600】</v>
      </c>
      <c r="CW6" s="52">
        <f>IF(CW8="-",NA(),CW8)</f>
        <v>70</v>
      </c>
      <c r="CX6" s="52">
        <f t="shared" ref="CX6:DF6" si="11">IF(CX8="-",NA(),CX8)</f>
        <v>74.599999999999994</v>
      </c>
      <c r="CY6" s="52">
        <f t="shared" si="11"/>
        <v>67.5</v>
      </c>
      <c r="CZ6" s="52">
        <f t="shared" si="11"/>
        <v>71.400000000000006</v>
      </c>
      <c r="DA6" s="52">
        <f t="shared" si="11"/>
        <v>64.8</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12.7</v>
      </c>
      <c r="DI6" s="52">
        <f t="shared" ref="DI6:DQ6" si="12">IF(DI8="-",NA(),DI8)</f>
        <v>12.9</v>
      </c>
      <c r="DJ6" s="52">
        <f t="shared" si="12"/>
        <v>12.5</v>
      </c>
      <c r="DK6" s="52">
        <f t="shared" si="12"/>
        <v>12.6</v>
      </c>
      <c r="DL6" s="52">
        <f t="shared" si="12"/>
        <v>13.1</v>
      </c>
      <c r="DM6" s="52">
        <f t="shared" si="12"/>
        <v>16.5</v>
      </c>
      <c r="DN6" s="52">
        <f t="shared" si="12"/>
        <v>16</v>
      </c>
      <c r="DO6" s="52">
        <f t="shared" si="12"/>
        <v>15.7</v>
      </c>
      <c r="DP6" s="52">
        <f t="shared" si="12"/>
        <v>14.6</v>
      </c>
      <c r="DQ6" s="52">
        <f t="shared" si="12"/>
        <v>15.1</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45</v>
      </c>
      <c r="EE6" s="52">
        <f t="shared" ref="EE6:EM6" si="14">IF(EE8="-",NA(),EE8)</f>
        <v>48.6</v>
      </c>
      <c r="EF6" s="52">
        <f t="shared" si="14"/>
        <v>51.6</v>
      </c>
      <c r="EG6" s="52">
        <f t="shared" si="14"/>
        <v>54.4</v>
      </c>
      <c r="EH6" s="52">
        <f t="shared" si="14"/>
        <v>56.5</v>
      </c>
      <c r="EI6" s="52">
        <f t="shared" si="14"/>
        <v>56.1</v>
      </c>
      <c r="EJ6" s="52">
        <f t="shared" si="14"/>
        <v>56.4</v>
      </c>
      <c r="EK6" s="52">
        <f t="shared" si="14"/>
        <v>56.9</v>
      </c>
      <c r="EL6" s="52">
        <f t="shared" si="14"/>
        <v>58.3</v>
      </c>
      <c r="EM6" s="52">
        <f t="shared" si="14"/>
        <v>59.2</v>
      </c>
      <c r="EN6" s="52" t="str">
        <f>IF(EN8="-","【-】","【"&amp;SUBSTITUTE(TEXT(EN8,"#,##0.0"),"-","△")&amp;"】")</f>
        <v>【56.4】</v>
      </c>
      <c r="EO6" s="52">
        <f>IF(EO8="-",NA(),EO8)</f>
        <v>75.099999999999994</v>
      </c>
      <c r="EP6" s="52">
        <f t="shared" ref="EP6:EX6" si="15">IF(EP8="-",NA(),EP8)</f>
        <v>82.1</v>
      </c>
      <c r="EQ6" s="52">
        <f t="shared" si="15"/>
        <v>85.4</v>
      </c>
      <c r="ER6" s="52">
        <f t="shared" si="15"/>
        <v>88.4</v>
      </c>
      <c r="ES6" s="52">
        <f t="shared" si="15"/>
        <v>88.7</v>
      </c>
      <c r="ET6" s="52">
        <f t="shared" si="15"/>
        <v>73.2</v>
      </c>
      <c r="EU6" s="52">
        <f t="shared" si="15"/>
        <v>73.400000000000006</v>
      </c>
      <c r="EV6" s="52">
        <f t="shared" si="15"/>
        <v>72.5</v>
      </c>
      <c r="EW6" s="52">
        <f t="shared" si="15"/>
        <v>72.3</v>
      </c>
      <c r="EX6" s="52">
        <f t="shared" si="15"/>
        <v>72</v>
      </c>
      <c r="EY6" s="52" t="str">
        <f>IF(EY8="-","【-】","【"&amp;SUBSTITUTE(TEXT(EY8,"#,##0.0"),"-","△")&amp;"】")</f>
        <v>【70.7】</v>
      </c>
      <c r="EZ6" s="53">
        <f>IF(EZ8="-",NA(),EZ8)</f>
        <v>42771579</v>
      </c>
      <c r="FA6" s="53">
        <f t="shared" ref="FA6:FI6" si="16">IF(FA8="-",NA(),FA8)</f>
        <v>42687526</v>
      </c>
      <c r="FB6" s="53">
        <f t="shared" si="16"/>
        <v>42944702</v>
      </c>
      <c r="FC6" s="53">
        <f t="shared" si="16"/>
        <v>43044123</v>
      </c>
      <c r="FD6" s="53">
        <f t="shared" si="16"/>
        <v>43384281</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164</v>
      </c>
      <c r="B7" s="50">
        <f t="shared" ref="B7:AH7" si="17">B8</f>
        <v>2022</v>
      </c>
      <c r="C7" s="50">
        <f t="shared" si="17"/>
        <v>434477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15</v>
      </c>
      <c r="R7" s="50" t="str">
        <f t="shared" si="17"/>
        <v>-</v>
      </c>
      <c r="S7" s="50" t="str">
        <f t="shared" si="17"/>
        <v>ド 透 訓</v>
      </c>
      <c r="T7" s="50" t="str">
        <f t="shared" si="17"/>
        <v>救 臨 へ 輪</v>
      </c>
      <c r="U7" s="51">
        <f>U8</f>
        <v>13623</v>
      </c>
      <c r="V7" s="51">
        <f>V8</f>
        <v>4480</v>
      </c>
      <c r="W7" s="50" t="str">
        <f>W8</f>
        <v>第２種該当</v>
      </c>
      <c r="X7" s="50" t="str">
        <f t="shared" si="17"/>
        <v>-</v>
      </c>
      <c r="Y7" s="50" t="str">
        <f t="shared" si="17"/>
        <v>１０：１</v>
      </c>
      <c r="Z7" s="51">
        <f t="shared" si="17"/>
        <v>57</v>
      </c>
      <c r="AA7" s="51" t="str">
        <f t="shared" si="17"/>
        <v>-</v>
      </c>
      <c r="AB7" s="51" t="str">
        <f t="shared" si="17"/>
        <v>-</v>
      </c>
      <c r="AC7" s="51" t="str">
        <f t="shared" si="17"/>
        <v>-</v>
      </c>
      <c r="AD7" s="51" t="str">
        <f t="shared" si="17"/>
        <v>-</v>
      </c>
      <c r="AE7" s="51">
        <f t="shared" si="17"/>
        <v>57</v>
      </c>
      <c r="AF7" s="51">
        <f t="shared" si="17"/>
        <v>39</v>
      </c>
      <c r="AG7" s="51" t="str">
        <f t="shared" si="17"/>
        <v>-</v>
      </c>
      <c r="AH7" s="51">
        <f t="shared" si="17"/>
        <v>39</v>
      </c>
      <c r="AI7" s="52">
        <f>AI8</f>
        <v>100.2</v>
      </c>
      <c r="AJ7" s="52">
        <f t="shared" ref="AJ7:AR7" si="18">AJ8</f>
        <v>95.8</v>
      </c>
      <c r="AK7" s="52">
        <f t="shared" si="18"/>
        <v>96.1</v>
      </c>
      <c r="AL7" s="52">
        <f t="shared" si="18"/>
        <v>138.19999999999999</v>
      </c>
      <c r="AM7" s="52">
        <f t="shared" si="18"/>
        <v>108.5</v>
      </c>
      <c r="AN7" s="52">
        <f t="shared" si="18"/>
        <v>97.5</v>
      </c>
      <c r="AO7" s="52">
        <f t="shared" si="18"/>
        <v>97.7</v>
      </c>
      <c r="AP7" s="52">
        <f t="shared" si="18"/>
        <v>100.7</v>
      </c>
      <c r="AQ7" s="52">
        <f t="shared" si="18"/>
        <v>103.6</v>
      </c>
      <c r="AR7" s="52">
        <f t="shared" si="18"/>
        <v>101.9</v>
      </c>
      <c r="AS7" s="52"/>
      <c r="AT7" s="52">
        <f>AT8</f>
        <v>92.1</v>
      </c>
      <c r="AU7" s="52">
        <f t="shared" ref="AU7:BC7" si="19">AU8</f>
        <v>84.7</v>
      </c>
      <c r="AV7" s="52">
        <f t="shared" si="19"/>
        <v>82.4</v>
      </c>
      <c r="AW7" s="52">
        <f t="shared" si="19"/>
        <v>79.900000000000006</v>
      </c>
      <c r="AX7" s="52">
        <f t="shared" si="19"/>
        <v>84</v>
      </c>
      <c r="AY7" s="52">
        <f t="shared" si="19"/>
        <v>77</v>
      </c>
      <c r="AZ7" s="52">
        <f t="shared" si="19"/>
        <v>77.099999999999994</v>
      </c>
      <c r="BA7" s="52">
        <f t="shared" si="19"/>
        <v>73.8</v>
      </c>
      <c r="BB7" s="52">
        <f t="shared" si="19"/>
        <v>75.5</v>
      </c>
      <c r="BC7" s="52">
        <f t="shared" si="19"/>
        <v>74.599999999999994</v>
      </c>
      <c r="BD7" s="52"/>
      <c r="BE7" s="52">
        <f>BE8</f>
        <v>85.6</v>
      </c>
      <c r="BF7" s="52">
        <f t="shared" ref="BF7:BN7" si="20">BF8</f>
        <v>78.2</v>
      </c>
      <c r="BG7" s="52">
        <f t="shared" si="20"/>
        <v>76.900000000000006</v>
      </c>
      <c r="BH7" s="52">
        <f t="shared" si="20"/>
        <v>73.5</v>
      </c>
      <c r="BI7" s="52">
        <f t="shared" si="20"/>
        <v>76.900000000000006</v>
      </c>
      <c r="BJ7" s="52">
        <f t="shared" si="20"/>
        <v>73.2</v>
      </c>
      <c r="BK7" s="52">
        <f t="shared" si="20"/>
        <v>73.2</v>
      </c>
      <c r="BL7" s="52">
        <f t="shared" si="20"/>
        <v>69.900000000000006</v>
      </c>
      <c r="BM7" s="52">
        <f t="shared" si="20"/>
        <v>71.599999999999994</v>
      </c>
      <c r="BN7" s="52">
        <f t="shared" si="20"/>
        <v>70.8</v>
      </c>
      <c r="BO7" s="52"/>
      <c r="BP7" s="52">
        <f>BP8</f>
        <v>76.3</v>
      </c>
      <c r="BQ7" s="52">
        <f t="shared" ref="BQ7:BY7" si="21">BQ8</f>
        <v>69.400000000000006</v>
      </c>
      <c r="BR7" s="52">
        <f t="shared" si="21"/>
        <v>70.3</v>
      </c>
      <c r="BS7" s="52">
        <f t="shared" si="21"/>
        <v>51.3</v>
      </c>
      <c r="BT7" s="52">
        <f t="shared" si="21"/>
        <v>49.4</v>
      </c>
      <c r="BU7" s="52">
        <f t="shared" si="21"/>
        <v>66.900000000000006</v>
      </c>
      <c r="BV7" s="52">
        <f t="shared" si="21"/>
        <v>66.099999999999994</v>
      </c>
      <c r="BW7" s="52">
        <f t="shared" si="21"/>
        <v>62.3</v>
      </c>
      <c r="BX7" s="52">
        <f t="shared" si="21"/>
        <v>62.1</v>
      </c>
      <c r="BY7" s="52">
        <f t="shared" si="21"/>
        <v>60.2</v>
      </c>
      <c r="BZ7" s="52"/>
      <c r="CA7" s="53">
        <f>CA8</f>
        <v>26297</v>
      </c>
      <c r="CB7" s="53">
        <f t="shared" ref="CB7:CJ7" si="22">CB8</f>
        <v>27526</v>
      </c>
      <c r="CC7" s="53">
        <f t="shared" si="22"/>
        <v>27372</v>
      </c>
      <c r="CD7" s="53">
        <f t="shared" si="22"/>
        <v>27901</v>
      </c>
      <c r="CE7" s="53">
        <f t="shared" si="22"/>
        <v>33647</v>
      </c>
      <c r="CF7" s="53">
        <f t="shared" si="22"/>
        <v>25711</v>
      </c>
      <c r="CG7" s="53">
        <f t="shared" si="22"/>
        <v>26415</v>
      </c>
      <c r="CH7" s="53">
        <f t="shared" si="22"/>
        <v>27227</v>
      </c>
      <c r="CI7" s="53">
        <f t="shared" si="22"/>
        <v>28176</v>
      </c>
      <c r="CJ7" s="53">
        <f t="shared" si="22"/>
        <v>29348</v>
      </c>
      <c r="CK7" s="52"/>
      <c r="CL7" s="53">
        <f>CL8</f>
        <v>8075</v>
      </c>
      <c r="CM7" s="53">
        <f t="shared" ref="CM7:CU7" si="23">CM8</f>
        <v>8124</v>
      </c>
      <c r="CN7" s="53">
        <f t="shared" si="23"/>
        <v>8427</v>
      </c>
      <c r="CO7" s="53">
        <f t="shared" si="23"/>
        <v>9738</v>
      </c>
      <c r="CP7" s="53">
        <f t="shared" si="23"/>
        <v>10300</v>
      </c>
      <c r="CQ7" s="53">
        <f t="shared" si="23"/>
        <v>9060</v>
      </c>
      <c r="CR7" s="53">
        <f t="shared" si="23"/>
        <v>9135</v>
      </c>
      <c r="CS7" s="53">
        <f t="shared" si="23"/>
        <v>9509</v>
      </c>
      <c r="CT7" s="53">
        <f t="shared" si="23"/>
        <v>9548</v>
      </c>
      <c r="CU7" s="53">
        <f t="shared" si="23"/>
        <v>9992</v>
      </c>
      <c r="CV7" s="52"/>
      <c r="CW7" s="52">
        <f>CW8</f>
        <v>70</v>
      </c>
      <c r="CX7" s="52">
        <f t="shared" ref="CX7:DF7" si="24">CX8</f>
        <v>74.599999999999994</v>
      </c>
      <c r="CY7" s="52">
        <f t="shared" si="24"/>
        <v>67.5</v>
      </c>
      <c r="CZ7" s="52">
        <f t="shared" si="24"/>
        <v>71.400000000000006</v>
      </c>
      <c r="DA7" s="52">
        <f t="shared" si="24"/>
        <v>64.8</v>
      </c>
      <c r="DB7" s="52">
        <f t="shared" si="24"/>
        <v>71.099999999999994</v>
      </c>
      <c r="DC7" s="52">
        <f t="shared" si="24"/>
        <v>72</v>
      </c>
      <c r="DD7" s="52">
        <f t="shared" si="24"/>
        <v>77.7</v>
      </c>
      <c r="DE7" s="52">
        <f t="shared" si="24"/>
        <v>75.7</v>
      </c>
      <c r="DF7" s="52">
        <f t="shared" si="24"/>
        <v>75.400000000000006</v>
      </c>
      <c r="DG7" s="52"/>
      <c r="DH7" s="52">
        <f>DH8</f>
        <v>12.7</v>
      </c>
      <c r="DI7" s="52">
        <f t="shared" ref="DI7:DQ7" si="25">DI8</f>
        <v>12.9</v>
      </c>
      <c r="DJ7" s="52">
        <f t="shared" si="25"/>
        <v>12.5</v>
      </c>
      <c r="DK7" s="52">
        <f t="shared" si="25"/>
        <v>12.6</v>
      </c>
      <c r="DL7" s="52">
        <f t="shared" si="25"/>
        <v>13.1</v>
      </c>
      <c r="DM7" s="52">
        <f t="shared" si="25"/>
        <v>16.5</v>
      </c>
      <c r="DN7" s="52">
        <f t="shared" si="25"/>
        <v>16</v>
      </c>
      <c r="DO7" s="52">
        <f t="shared" si="25"/>
        <v>15.7</v>
      </c>
      <c r="DP7" s="52">
        <f t="shared" si="25"/>
        <v>14.6</v>
      </c>
      <c r="DQ7" s="52">
        <f t="shared" si="25"/>
        <v>15.1</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45</v>
      </c>
      <c r="EE7" s="52">
        <f t="shared" ref="EE7:EM7" si="27">EE8</f>
        <v>48.6</v>
      </c>
      <c r="EF7" s="52">
        <f t="shared" si="27"/>
        <v>51.6</v>
      </c>
      <c r="EG7" s="52">
        <f t="shared" si="27"/>
        <v>54.4</v>
      </c>
      <c r="EH7" s="52">
        <f t="shared" si="27"/>
        <v>56.5</v>
      </c>
      <c r="EI7" s="52">
        <f t="shared" si="27"/>
        <v>56.1</v>
      </c>
      <c r="EJ7" s="52">
        <f t="shared" si="27"/>
        <v>56.4</v>
      </c>
      <c r="EK7" s="52">
        <f t="shared" si="27"/>
        <v>56.9</v>
      </c>
      <c r="EL7" s="52">
        <f t="shared" si="27"/>
        <v>58.3</v>
      </c>
      <c r="EM7" s="52">
        <f t="shared" si="27"/>
        <v>59.2</v>
      </c>
      <c r="EN7" s="52"/>
      <c r="EO7" s="52">
        <f>EO8</f>
        <v>75.099999999999994</v>
      </c>
      <c r="EP7" s="52">
        <f t="shared" ref="EP7:EX7" si="28">EP8</f>
        <v>82.1</v>
      </c>
      <c r="EQ7" s="52">
        <f t="shared" si="28"/>
        <v>85.4</v>
      </c>
      <c r="ER7" s="52">
        <f t="shared" si="28"/>
        <v>88.4</v>
      </c>
      <c r="ES7" s="52">
        <f t="shared" si="28"/>
        <v>88.7</v>
      </c>
      <c r="ET7" s="52">
        <f t="shared" si="28"/>
        <v>73.2</v>
      </c>
      <c r="EU7" s="52">
        <f t="shared" si="28"/>
        <v>73.400000000000006</v>
      </c>
      <c r="EV7" s="52">
        <f t="shared" si="28"/>
        <v>72.5</v>
      </c>
      <c r="EW7" s="52">
        <f t="shared" si="28"/>
        <v>72.3</v>
      </c>
      <c r="EX7" s="52">
        <f t="shared" si="28"/>
        <v>72</v>
      </c>
      <c r="EY7" s="52"/>
      <c r="EZ7" s="53">
        <f>EZ8</f>
        <v>42771579</v>
      </c>
      <c r="FA7" s="53">
        <f t="shared" ref="FA7:FI7" si="29">FA8</f>
        <v>42687526</v>
      </c>
      <c r="FB7" s="53">
        <f t="shared" si="29"/>
        <v>42944702</v>
      </c>
      <c r="FC7" s="53">
        <f t="shared" si="29"/>
        <v>43044123</v>
      </c>
      <c r="FD7" s="53">
        <f t="shared" si="29"/>
        <v>43384281</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434477</v>
      </c>
      <c r="D8" s="55">
        <v>46</v>
      </c>
      <c r="E8" s="55">
        <v>6</v>
      </c>
      <c r="F8" s="55">
        <v>0</v>
      </c>
      <c r="G8" s="55">
        <v>1</v>
      </c>
      <c r="H8" s="55" t="s">
        <v>165</v>
      </c>
      <c r="I8" s="55" t="s">
        <v>166</v>
      </c>
      <c r="J8" s="55" t="s">
        <v>167</v>
      </c>
      <c r="K8" s="55" t="s">
        <v>168</v>
      </c>
      <c r="L8" s="55" t="s">
        <v>169</v>
      </c>
      <c r="M8" s="55" t="s">
        <v>170</v>
      </c>
      <c r="N8" s="55" t="s">
        <v>171</v>
      </c>
      <c r="O8" s="55" t="s">
        <v>172</v>
      </c>
      <c r="P8" s="55" t="s">
        <v>173</v>
      </c>
      <c r="Q8" s="56">
        <v>15</v>
      </c>
      <c r="R8" s="55" t="s">
        <v>40</v>
      </c>
      <c r="S8" s="55" t="s">
        <v>174</v>
      </c>
      <c r="T8" s="55" t="s">
        <v>175</v>
      </c>
      <c r="U8" s="56">
        <v>13623</v>
      </c>
      <c r="V8" s="56">
        <v>4480</v>
      </c>
      <c r="W8" s="55" t="s">
        <v>176</v>
      </c>
      <c r="X8" s="55" t="s">
        <v>40</v>
      </c>
      <c r="Y8" s="57" t="s">
        <v>177</v>
      </c>
      <c r="Z8" s="56">
        <v>57</v>
      </c>
      <c r="AA8" s="56" t="s">
        <v>40</v>
      </c>
      <c r="AB8" s="56" t="s">
        <v>40</v>
      </c>
      <c r="AC8" s="56" t="s">
        <v>40</v>
      </c>
      <c r="AD8" s="56" t="s">
        <v>40</v>
      </c>
      <c r="AE8" s="56">
        <v>57</v>
      </c>
      <c r="AF8" s="56">
        <v>39</v>
      </c>
      <c r="AG8" s="56" t="s">
        <v>40</v>
      </c>
      <c r="AH8" s="56">
        <v>39</v>
      </c>
      <c r="AI8" s="58">
        <v>100.2</v>
      </c>
      <c r="AJ8" s="58">
        <v>95.8</v>
      </c>
      <c r="AK8" s="58">
        <v>96.1</v>
      </c>
      <c r="AL8" s="58">
        <v>138.19999999999999</v>
      </c>
      <c r="AM8" s="58">
        <v>108.5</v>
      </c>
      <c r="AN8" s="58">
        <v>97.5</v>
      </c>
      <c r="AO8" s="58">
        <v>97.7</v>
      </c>
      <c r="AP8" s="58">
        <v>100.7</v>
      </c>
      <c r="AQ8" s="58">
        <v>103.6</v>
      </c>
      <c r="AR8" s="58">
        <v>101.9</v>
      </c>
      <c r="AS8" s="58">
        <v>103.5</v>
      </c>
      <c r="AT8" s="58">
        <v>92.1</v>
      </c>
      <c r="AU8" s="58">
        <v>84.7</v>
      </c>
      <c r="AV8" s="58">
        <v>82.4</v>
      </c>
      <c r="AW8" s="58">
        <v>79.900000000000006</v>
      </c>
      <c r="AX8" s="58">
        <v>84</v>
      </c>
      <c r="AY8" s="58">
        <v>77</v>
      </c>
      <c r="AZ8" s="58">
        <v>77.099999999999994</v>
      </c>
      <c r="BA8" s="58">
        <v>73.8</v>
      </c>
      <c r="BB8" s="58">
        <v>75.5</v>
      </c>
      <c r="BC8" s="58">
        <v>74.599999999999994</v>
      </c>
      <c r="BD8" s="58">
        <v>86.4</v>
      </c>
      <c r="BE8" s="59">
        <v>85.6</v>
      </c>
      <c r="BF8" s="59">
        <v>78.2</v>
      </c>
      <c r="BG8" s="59">
        <v>76.900000000000006</v>
      </c>
      <c r="BH8" s="59">
        <v>73.5</v>
      </c>
      <c r="BI8" s="59">
        <v>76.900000000000006</v>
      </c>
      <c r="BJ8" s="59">
        <v>73.2</v>
      </c>
      <c r="BK8" s="59">
        <v>73.2</v>
      </c>
      <c r="BL8" s="59">
        <v>69.900000000000006</v>
      </c>
      <c r="BM8" s="59">
        <v>71.599999999999994</v>
      </c>
      <c r="BN8" s="59">
        <v>70.8</v>
      </c>
      <c r="BO8" s="59">
        <v>83.7</v>
      </c>
      <c r="BP8" s="58">
        <v>76.3</v>
      </c>
      <c r="BQ8" s="58">
        <v>69.400000000000006</v>
      </c>
      <c r="BR8" s="58">
        <v>70.3</v>
      </c>
      <c r="BS8" s="58">
        <v>51.3</v>
      </c>
      <c r="BT8" s="58">
        <v>49.4</v>
      </c>
      <c r="BU8" s="58">
        <v>66.900000000000006</v>
      </c>
      <c r="BV8" s="58">
        <v>66.099999999999994</v>
      </c>
      <c r="BW8" s="58">
        <v>62.3</v>
      </c>
      <c r="BX8" s="58">
        <v>62.1</v>
      </c>
      <c r="BY8" s="58">
        <v>60.2</v>
      </c>
      <c r="BZ8" s="58">
        <v>66.8</v>
      </c>
      <c r="CA8" s="59">
        <v>26297</v>
      </c>
      <c r="CB8" s="59">
        <v>27526</v>
      </c>
      <c r="CC8" s="59">
        <v>27372</v>
      </c>
      <c r="CD8" s="59">
        <v>27901</v>
      </c>
      <c r="CE8" s="59">
        <v>33647</v>
      </c>
      <c r="CF8" s="59">
        <v>25711</v>
      </c>
      <c r="CG8" s="59">
        <v>26415</v>
      </c>
      <c r="CH8" s="59">
        <v>27227</v>
      </c>
      <c r="CI8" s="59">
        <v>28176</v>
      </c>
      <c r="CJ8" s="59">
        <v>29348</v>
      </c>
      <c r="CK8" s="58">
        <v>61837</v>
      </c>
      <c r="CL8" s="59">
        <v>8075</v>
      </c>
      <c r="CM8" s="59">
        <v>8124</v>
      </c>
      <c r="CN8" s="59">
        <v>8427</v>
      </c>
      <c r="CO8" s="59">
        <v>9738</v>
      </c>
      <c r="CP8" s="59">
        <v>10300</v>
      </c>
      <c r="CQ8" s="59">
        <v>9060</v>
      </c>
      <c r="CR8" s="59">
        <v>9135</v>
      </c>
      <c r="CS8" s="59">
        <v>9509</v>
      </c>
      <c r="CT8" s="59">
        <v>9548</v>
      </c>
      <c r="CU8" s="59">
        <v>9992</v>
      </c>
      <c r="CV8" s="58">
        <v>17600</v>
      </c>
      <c r="CW8" s="59">
        <v>70</v>
      </c>
      <c r="CX8" s="59">
        <v>74.599999999999994</v>
      </c>
      <c r="CY8" s="59">
        <v>67.5</v>
      </c>
      <c r="CZ8" s="59">
        <v>71.400000000000006</v>
      </c>
      <c r="DA8" s="59">
        <v>64.8</v>
      </c>
      <c r="DB8" s="59">
        <v>71.099999999999994</v>
      </c>
      <c r="DC8" s="59">
        <v>72</v>
      </c>
      <c r="DD8" s="59">
        <v>77.7</v>
      </c>
      <c r="DE8" s="59">
        <v>75.7</v>
      </c>
      <c r="DF8" s="59">
        <v>75.400000000000006</v>
      </c>
      <c r="DG8" s="59">
        <v>55.6</v>
      </c>
      <c r="DH8" s="59">
        <v>12.7</v>
      </c>
      <c r="DI8" s="59">
        <v>12.9</v>
      </c>
      <c r="DJ8" s="59">
        <v>12.5</v>
      </c>
      <c r="DK8" s="59">
        <v>12.6</v>
      </c>
      <c r="DL8" s="59">
        <v>13.1</v>
      </c>
      <c r="DM8" s="59">
        <v>16.5</v>
      </c>
      <c r="DN8" s="59">
        <v>16</v>
      </c>
      <c r="DO8" s="59">
        <v>15.7</v>
      </c>
      <c r="DP8" s="59">
        <v>14.6</v>
      </c>
      <c r="DQ8" s="59">
        <v>15.1</v>
      </c>
      <c r="DR8" s="59">
        <v>25.1</v>
      </c>
      <c r="DS8" s="59">
        <v>0</v>
      </c>
      <c r="DT8" s="59">
        <v>0</v>
      </c>
      <c r="DU8" s="59">
        <v>0</v>
      </c>
      <c r="DV8" s="59">
        <v>0</v>
      </c>
      <c r="DW8" s="59">
        <v>0</v>
      </c>
      <c r="DX8" s="59">
        <v>117</v>
      </c>
      <c r="DY8" s="59">
        <v>118.8</v>
      </c>
      <c r="DZ8" s="59">
        <v>136</v>
      </c>
      <c r="EA8" s="59">
        <v>131.30000000000001</v>
      </c>
      <c r="EB8" s="59">
        <v>133.6</v>
      </c>
      <c r="EC8" s="59">
        <v>63</v>
      </c>
      <c r="ED8" s="58">
        <v>45</v>
      </c>
      <c r="EE8" s="58">
        <v>48.6</v>
      </c>
      <c r="EF8" s="58">
        <v>51.6</v>
      </c>
      <c r="EG8" s="58">
        <v>54.4</v>
      </c>
      <c r="EH8" s="58">
        <v>56.5</v>
      </c>
      <c r="EI8" s="58">
        <v>56.1</v>
      </c>
      <c r="EJ8" s="58">
        <v>56.4</v>
      </c>
      <c r="EK8" s="58">
        <v>56.9</v>
      </c>
      <c r="EL8" s="58">
        <v>58.3</v>
      </c>
      <c r="EM8" s="58">
        <v>59.2</v>
      </c>
      <c r="EN8" s="58">
        <v>56.4</v>
      </c>
      <c r="EO8" s="58">
        <v>75.099999999999994</v>
      </c>
      <c r="EP8" s="58">
        <v>82.1</v>
      </c>
      <c r="EQ8" s="58">
        <v>85.4</v>
      </c>
      <c r="ER8" s="58">
        <v>88.4</v>
      </c>
      <c r="ES8" s="58">
        <v>88.7</v>
      </c>
      <c r="ET8" s="58">
        <v>73.2</v>
      </c>
      <c r="EU8" s="58">
        <v>73.400000000000006</v>
      </c>
      <c r="EV8" s="58">
        <v>72.5</v>
      </c>
      <c r="EW8" s="58">
        <v>72.3</v>
      </c>
      <c r="EX8" s="58">
        <v>72</v>
      </c>
      <c r="EY8" s="58">
        <v>70.7</v>
      </c>
      <c r="EZ8" s="59">
        <v>42771579</v>
      </c>
      <c r="FA8" s="59">
        <v>42687526</v>
      </c>
      <c r="FB8" s="59">
        <v>42944702</v>
      </c>
      <c r="FC8" s="59">
        <v>43044123</v>
      </c>
      <c r="FD8" s="59">
        <v>43384281</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2024-01-25T09:33:23Z</cp:lastPrinted>
  <dcterms:created xsi:type="dcterms:W3CDTF">2023-12-20T05:12:14Z</dcterms:created>
  <dcterms:modified xsi:type="dcterms:W3CDTF">2024-02-01T06:59:20Z</dcterms:modified>
  <cp:category/>
</cp:coreProperties>
</file>