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ATA\data\地域整備課\【20】管理係\岡村データ\水道関係\調査物\R05\20240131公営企業に係る経営比較分析表（令和４年度決算）の分析等について\水道\"/>
    </mc:Choice>
  </mc:AlternateContent>
  <xr:revisionPtr revIDLastSave="0" documentId="13_ncr:1_{7BF4BE6B-64D5-47EF-8256-2B22A99836C3}" xr6:coauthVersionLast="47" xr6:coauthVersionMax="47" xr10:uidLastSave="{00000000-0000-0000-0000-000000000000}"/>
  <workbookProtection workbookAlgorithmName="SHA-512" workbookHashValue="erxtIhe8QLBxSGUjLOV3rDsaS3HZE285jdowMjkPz5UyPxXcBU15Dkod6KMgKzhtMlFRlFfwJ2DEcYdNgDDQlg==" workbookSaltValue="foVJ00qBUVaQX+Ltj45Yng=="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<sst xmlns="http://schemas.openxmlformats.org/spreadsheetml/2006/main" count="228" uniqueCount="114">
  <si>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</si>
  <si>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</si>
  <si>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</si>
  <si>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</si>
  <si>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</si>
  <si>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</si>
  <si>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</si>
  <si>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</si>
  <si>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</si>
  <si>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</si>
  <si>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</si>
  <si>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</si>
  <si>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</si>
  <si>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</si>
  <si>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</si>
  <si>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</si>
  <si>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</si>
  <si>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</si>
  <si>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</si>
  <si>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</si>
  <si>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</si>
  <si>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</si>
  <si>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</si>
  <si>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</si>
  <si>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</si>
  <si>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</si>
  <si>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</si>
  <si>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</si>
  <si>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</si>
  <si>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</si>
  <si>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</si>
  <si>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</si>
  <si>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</si>
  <si>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</si>
  <si>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</si>
  <si>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</si>
  <si>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</si>
  <si>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</si>
  <si>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</si>
  <si>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</si>
  <si>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</si>
  <si>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</si>
  <si>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</si>
  <si>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</si>
  <si>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</si>
  <si>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</si>
  <si>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</si>
  <si>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</si>
  <si>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</si>
  <si>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</si>
  <si>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</si>
  <si>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</si>
  <si>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</si>
  <si>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</si>
  <si>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</si>
  <si>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</si>
  <si>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</si>
  <si>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</si>
  <si>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</si>
  <si>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</si>
  <si>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</si>
  <si>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</si>
  <si>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</si>
  <si>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</si>
  <si>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</si>
  <si>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</si>
  <si>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</si>
  <si>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</si>
  <si>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</si>
  <si>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</si>
  <si>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</si>
  <si>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</si>
  <si>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</si>
  <si>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</si>
  <si>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</si>
  <si>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</si>
  <si>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</si>
  <si>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</si>
  <si>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</si>
  <si>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</si>
  <si>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</si>
  <si>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</si>
  <si>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</si>
  <si>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</si>
  <si>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</si>
  <si>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</si>
  <si>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</si>
  <si>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</si>
  <si>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</si>
  <si>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</si>
  <si>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</si>
  <si>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</si>
  <si>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</si>
  <si>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錦町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</si>
  <si>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</si>
  <si>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</si>
  <si>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</si>
  <si>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</si>
  <si>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</si>
  <si>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</si>
  <si>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</si>
  <si>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</si>
  <si>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</si>
  <si>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</si>
  <si>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</si>
  <si>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</si>
  <si>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</si>
  <si>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</si>
  <si>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</si>
  <si>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</si>
  <si>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</si>
  <si>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有形固定資産のうち償却対象資産の減価償却がどの程度進んでいるかを表す指標）については、令和4年度も類似団体より低い状況となりました。要因としては、有形固定資産である施設や管路等が比較的新しく、資産が老朽化していないためです。
②管路経年化率（法定耐用年数を超えた管路延長の割合を表す指標）については、令和4年度も類似団体より低い状況となりました。要因としては、管路等が比較的新しいためです。しかしながら、今後、更新が必要になる管路が増加することが考えられるため、事業費の平準化を図り、計画的かつ効率的な更新に取り組む必要があります。
③管路更新率（当年度更新した管路延長の割合を示す指標）については、令和4年度も類似団体より低い状況となりました。
要因として、管路更新は平成20年度に計画した更新計画に基づき布設後20年以上たつものから順次更新してまいりましたが、平成27年度で概ね完了したためです。耐震化の状況としては全低区配水池に緊急遮断弁を設置し、管路はＨＰＰＥ管に更新しているところです。今後は、令和6年3月末にアセットマネジメント計画を策定し、計画で設定した想定耐用年数での更新を行っていく予定です。</t>
    <rPh sb="461" eb="463">
      <t>コンゴ</t>
    </rPh>
    <rPh sb="465" eb="467">
      <t>レイワ</t>
    </rPh>
    <rPh sb="483" eb="485">
      <t>ケイカク</t>
    </rPh>
    <rPh sb="486" eb="488">
      <t>サクテイ</t>
    </rPh>
    <rPh sb="490" eb="492">
      <t>ケイカク</t>
    </rPh>
    <rPh sb="493" eb="495">
      <t>セッテイ</t>
    </rPh>
    <rPh sb="497" eb="499">
      <t>ソウテイ</t>
    </rPh>
    <rPh sb="499" eb="501">
      <t>タイヨウ</t>
    </rPh>
    <rPh sb="501" eb="503">
      <t>ネンスウ</t>
    </rPh>
    <rPh sb="508" eb="509">
      <t>オコナ</t>
    </rPh>
    <phoneticPr fontId="4"/>
  </si>
  <si>
    <t>平成29年度に上水道事業に移行した際に、料金改定を行ったところですが、それでもなお、給水収益が低く、将来、施設・管路の更新を行っていくための財源を確保することが難しい状況であります。そのため、早期に料金改定を見据えて経営改善を図っていく必要がありますので、令和2年度中に料金改定の審議会を行い、答申された料金を基に、令和3年10月に料金改定を行ったところです。令和4年度決算においても、昨年度の決算と同じく、経常収支比率、料金回収率については、若干ですが改善しています。令和5年度決算においても、新規加入世帯が増え、料金収入が微増ながら増える予定のため、若干改善する見込みです。
　老朽化対策、耐震化としては、法適用のために固定資産台帳を整備しましたので、経営状況が厳しい中ですが、令和6年3月末にアセットマネジメント計画を作成予定ですので、その計画に沿って管路、施設等の更新を行っていく予定です。また、令和2年度に策定した経営戦略を、令和6年度中に、アセットマネジメント計画にそった内容に見直し、これまで算出していなかった指標についても比較検討し、経営の健全化に取り組んでいきます。</t>
    <rPh sb="164" eb="165">
      <t>ツキ</t>
    </rPh>
    <rPh sb="180" eb="182">
      <t>レイワ</t>
    </rPh>
    <rPh sb="183" eb="184">
      <t>ネン</t>
    </rPh>
    <rPh sb="184" eb="185">
      <t>ド</t>
    </rPh>
    <rPh sb="185" eb="187">
      <t>ケッサン</t>
    </rPh>
    <rPh sb="193" eb="196">
      <t>サクネンド</t>
    </rPh>
    <rPh sb="197" eb="199">
      <t>ケッサン</t>
    </rPh>
    <rPh sb="200" eb="201">
      <t>オナ</t>
    </rPh>
    <rPh sb="204" eb="206">
      <t>ケイジョウ</t>
    </rPh>
    <rPh sb="206" eb="208">
      <t>シュウシ</t>
    </rPh>
    <rPh sb="208" eb="210">
      <t>ヒリツ</t>
    </rPh>
    <rPh sb="211" eb="213">
      <t>リョウキン</t>
    </rPh>
    <rPh sb="213" eb="215">
      <t>カイシュウ</t>
    </rPh>
    <rPh sb="215" eb="216">
      <t>リツ</t>
    </rPh>
    <rPh sb="222" eb="224">
      <t>ジャッカン</t>
    </rPh>
    <rPh sb="227" eb="229">
      <t>カイゼン</t>
    </rPh>
    <rPh sb="235" eb="237">
      <t>レイワ</t>
    </rPh>
    <rPh sb="238" eb="239">
      <t>ネン</t>
    </rPh>
    <rPh sb="239" eb="240">
      <t>ド</t>
    </rPh>
    <rPh sb="240" eb="242">
      <t>ケッサン</t>
    </rPh>
    <rPh sb="248" eb="250">
      <t>シンキ</t>
    </rPh>
    <rPh sb="250" eb="252">
      <t>カニュウ</t>
    </rPh>
    <rPh sb="252" eb="254">
      <t>セタイ</t>
    </rPh>
    <rPh sb="255" eb="256">
      <t>フ</t>
    </rPh>
    <rPh sb="258" eb="260">
      <t>リョウキン</t>
    </rPh>
    <rPh sb="260" eb="262">
      <t>シュウニュウ</t>
    </rPh>
    <rPh sb="263" eb="265">
      <t>ビゾウ</t>
    </rPh>
    <rPh sb="268" eb="269">
      <t>フ</t>
    </rPh>
    <rPh sb="271" eb="273">
      <t>ヨテイ</t>
    </rPh>
    <rPh sb="277" eb="279">
      <t>ジャッカン</t>
    </rPh>
    <rPh sb="279" eb="281">
      <t>カイゼン</t>
    </rPh>
    <rPh sb="283" eb="285">
      <t>ミコ</t>
    </rPh>
    <rPh sb="341" eb="343">
      <t>レイワ</t>
    </rPh>
    <rPh sb="346" eb="347">
      <t>ツキ</t>
    </rPh>
    <rPh sb="347" eb="348">
      <t>マツ</t>
    </rPh>
    <rPh sb="359" eb="361">
      <t>ケイカク</t>
    </rPh>
    <rPh sb="364" eb="366">
      <t>ヨテイ</t>
    </rPh>
    <rPh sb="373" eb="375">
      <t>ケイカク</t>
    </rPh>
    <rPh sb="376" eb="377">
      <t>ソ</t>
    </rPh>
    <rPh sb="379" eb="381">
      <t>カンロ</t>
    </rPh>
    <rPh sb="382" eb="384">
      <t>シセツ</t>
    </rPh>
    <rPh sb="384" eb="385">
      <t>トウ</t>
    </rPh>
    <rPh sb="386" eb="388">
      <t>コウシン</t>
    </rPh>
    <rPh sb="389" eb="390">
      <t>オコナ</t>
    </rPh>
    <rPh sb="408" eb="410">
      <t>サクテイ</t>
    </rPh>
    <rPh sb="412" eb="414">
      <t>ケイエイ</t>
    </rPh>
    <rPh sb="414" eb="416">
      <t>センリャク</t>
    </rPh>
    <rPh sb="418" eb="420">
      <t>レイワ</t>
    </rPh>
    <rPh sb="421" eb="424">
      <t>ネンドチュウ</t>
    </rPh>
    <rPh sb="436" eb="438">
      <t>ケイカク</t>
    </rPh>
    <rPh sb="442" eb="444">
      <t>ナイヨウ</t>
    </rPh>
    <rPh sb="445" eb="447">
      <t>ミナオ</t>
    </rPh>
    <phoneticPr fontId="4"/>
  </si>
  <si>
    <t>①経常収支比率(経常費用に対する経常収益の割合)については、数値が100％未満であることから、単年度の収支が赤字となります。要因としては、平成29年度に料金改定を行い、給水収益の増加を見込んでいましたが、給水人口の減少に伴い、給水収益が減少したことと、減価償却費、企業債利息が大きいためです。令和3年10月に料金改定を行いましたが、令和4年度決算においても、給水収益が伸びたものの100％には届かず赤字となりました。令和7年度中には、単年度収支が赤字にならないような料金改定を行う予定ですので、令和8年度決算においては、100％に近づく見込みです。
②累積欠損金比率(営業収益に対する累積欠損金の状況を表す指標)については、数値が0％となっていることが求めれらていますが、繰越利益剰余金等で補てんできない状況であり、累積欠損金が発生しています。要因としては、給水収益が低いためです。経営の健全化のため、令和3年10月に料金改定を行いましたが、繰越利益剰余金等が発生しない状況が続くため、令和7年度中に料金改定を行い、少しづつですが、経営を改善していきます。
③流動比率(短期的な債務に対する支払能力を表す指標)については、昨年度と同じく数値が100％を大きく下回っているため、1年以内に現金化できる資産で、1年以内に支払わなければならない負債を賄えていないことになります。要因としては、企業債の償還額が多く、流動負債が流動資産を大きく上回っているためです。今後、令和6年度に企業債（元金）の償還額がピークを迎えるので、水道料金の値上げに伴う給水収益の増加により、少しでも現金を蓄えられるよう経営改善を図ります。
④企業債残高対給水収益比率(給水収益に対する企業債現在高の割合)については、昨年度と同じく類似団体より非常に高い状況にあります。要因としては、これまで建設改良のため多額の借金をしたことに伴い企業債現在高が高いためです。面的整備がほぼ完了し、新たに多額の起債の予定がなく償還していくことから、今後は減少していく見込みです。　　　　　　　　　　　　　　　　　　　　　　 
⑤料金回収率(給水に係る費用がどの程度給水収益で賄われているかを表した指標)については、類似団体より低い状況にあり、数値が100％を下回っていることから、給水に係る費用が給水収益以外の収入で賄われていることになります。平成29年度に料金改定をしましたが、供給単価が低廉なため、数値が低いことから、令和3年10月に料金改定を行いました。しかし、それでも大幅な料金収入の増加とはならなかったため、令和7年度中にも料金改定を行い、適切な料金収入の確保を行っていきます。　　　　　　　　　　　　　　　　　　　　　
⑥給水原価(有収水量1㎥あたり、どれだけの費用がかかっているかを表す指標)については、類似団体より低い状況にあります。要因の1つである企業債利息が今後は、減少していくことから、減少していく見込みです。従量料金（現在140円）については、令和7年度の料金改定の際に給水原価並みの料金設定を行います。
⑦施設利用率(施設の利用状況や適正規模を判断する指標)については、類似団体と比べて高い水準になっていることから適切な施設規模と考えます。
⑧有収率(施設の稼働が収益につながっているかを判断する指標)については、類似団体とほぼ同じ水準になっています。</t>
    <rPh sb="152" eb="153">
      <t>ツキ</t>
    </rPh>
    <rPh sb="166" eb="168">
      <t>レイワ</t>
    </rPh>
    <rPh sb="169" eb="170">
      <t>ネン</t>
    </rPh>
    <rPh sb="170" eb="171">
      <t>ド</t>
    </rPh>
    <rPh sb="171" eb="173">
      <t>ケッサン</t>
    </rPh>
    <rPh sb="179" eb="181">
      <t>キュウスイ</t>
    </rPh>
    <rPh sb="181" eb="183">
      <t>シュウエキ</t>
    </rPh>
    <rPh sb="184" eb="185">
      <t>ノ</t>
    </rPh>
    <rPh sb="196" eb="197">
      <t>トド</t>
    </rPh>
    <rPh sb="199" eb="201">
      <t>アカジ</t>
    </rPh>
    <rPh sb="208" eb="210">
      <t>レイワ</t>
    </rPh>
    <rPh sb="211" eb="212">
      <t>ネン</t>
    </rPh>
    <rPh sb="212" eb="213">
      <t>ド</t>
    </rPh>
    <rPh sb="213" eb="214">
      <t>チュウ</t>
    </rPh>
    <rPh sb="217" eb="220">
      <t>タンネンド</t>
    </rPh>
    <rPh sb="220" eb="222">
      <t>シュウシ</t>
    </rPh>
    <rPh sb="223" eb="225">
      <t>アカジ</t>
    </rPh>
    <rPh sb="233" eb="235">
      <t>リョウキン</t>
    </rPh>
    <rPh sb="235" eb="237">
      <t>カイテイ</t>
    </rPh>
    <rPh sb="238" eb="239">
      <t>オコナ</t>
    </rPh>
    <rPh sb="240" eb="242">
      <t>ヨテイ</t>
    </rPh>
    <rPh sb="247" eb="249">
      <t>レイワ</t>
    </rPh>
    <rPh sb="250" eb="252">
      <t>ネンド</t>
    </rPh>
    <rPh sb="252" eb="254">
      <t>ケッサン</t>
    </rPh>
    <rPh sb="265" eb="266">
      <t>チカ</t>
    </rPh>
    <rPh sb="268" eb="270">
      <t>ミコ</t>
    </rPh>
    <rPh sb="407" eb="408">
      <t>ツキ</t>
    </rPh>
    <rPh sb="421" eb="423">
      <t>クリコシ</t>
    </rPh>
    <rPh sb="423" eb="425">
      <t>リエキ</t>
    </rPh>
    <rPh sb="425" eb="428">
      <t>ジョウヨキン</t>
    </rPh>
    <rPh sb="428" eb="429">
      <t>トウ</t>
    </rPh>
    <rPh sb="430" eb="432">
      <t>ハッセイ</t>
    </rPh>
    <rPh sb="435" eb="437">
      <t>ジョウキョウ</t>
    </rPh>
    <rPh sb="438" eb="439">
      <t>ツヅ</t>
    </rPh>
    <rPh sb="443" eb="445">
      <t>レイワ</t>
    </rPh>
    <rPh sb="446" eb="447">
      <t>ネン</t>
    </rPh>
    <rPh sb="447" eb="448">
      <t>ド</t>
    </rPh>
    <rPh sb="448" eb="449">
      <t>チュウ</t>
    </rPh>
    <rPh sb="450" eb="452">
      <t>リョウキン</t>
    </rPh>
    <rPh sb="452" eb="454">
      <t>カイテイ</t>
    </rPh>
    <rPh sb="455" eb="456">
      <t>オコナ</t>
    </rPh>
    <rPh sb="458" eb="459">
      <t>スコ</t>
    </rPh>
    <rPh sb="659" eb="661">
      <t>スイドウ</t>
    </rPh>
    <rPh sb="661" eb="663">
      <t>リョウキン</t>
    </rPh>
    <rPh sb="664" eb="666">
      <t>ネア</t>
    </rPh>
    <rPh sb="668" eb="669">
      <t>トモナ</t>
    </rPh>
    <rPh sb="670" eb="672">
      <t>キュウスイ</t>
    </rPh>
    <rPh sb="672" eb="674">
      <t>シュウエキ</t>
    </rPh>
    <rPh sb="675" eb="677">
      <t>ゾウカ</t>
    </rPh>
    <rPh sb="791" eb="793">
      <t>シャッキン</t>
    </rPh>
    <rPh sb="851" eb="853">
      <t>コンゴ</t>
    </rPh>
    <rPh sb="1044" eb="1046">
      <t>レイワ</t>
    </rPh>
    <rPh sb="1047" eb="1048">
      <t>ネン</t>
    </rPh>
    <rPh sb="1048" eb="1049">
      <t>ド</t>
    </rPh>
    <rPh sb="1051" eb="1053">
      <t>リョウキン</t>
    </rPh>
    <rPh sb="1065" eb="1067">
      <t>オオハバ</t>
    </rPh>
    <rPh sb="1068" eb="1070">
      <t>リョウキン</t>
    </rPh>
    <rPh sb="1070" eb="1072">
      <t>シュウニュウ</t>
    </rPh>
    <rPh sb="1073" eb="1075">
      <t>ゾウカ</t>
    </rPh>
    <rPh sb="1085" eb="1087">
      <t>ヨテイ</t>
    </rPh>
    <rPh sb="1091" eb="1092">
      <t>チュウ</t>
    </rPh>
    <rPh sb="1099" eb="1100">
      <t>オコナ</t>
    </rPh>
    <rPh sb="1179" eb="1180">
      <t>ヒク</t>
    </rPh>
    <rPh sb="1203" eb="1205">
      <t>コンゴ</t>
    </rPh>
    <rPh sb="1235" eb="1237">
      <t>ゲンザイ</t>
    </rPh>
    <rPh sb="1240" eb="1241">
      <t>エン</t>
    </rPh>
    <rPh sb="1248" eb="1250">
      <t>レイワ</t>
    </rPh>
    <rPh sb="1251" eb="1252">
      <t>ネン</t>
    </rPh>
    <rPh sb="1252" eb="1253">
      <t>ド</t>
    </rPh>
    <rPh sb="1254" eb="1256">
      <t>リョウキン</t>
    </rPh>
    <rPh sb="1256" eb="1258">
      <t>カイテイ</t>
    </rPh>
    <rPh sb="1259" eb="1260">
      <t>サイ</t>
    </rPh>
    <rPh sb="1270" eb="1272">
      <t>セッテイ</t>
    </rPh>
    <rPh sb="1273" eb="127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</si>
</sst>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7"/>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quot;-&quot;">
                  <c:v>0.11</c:v>
                </c:pt>
                <c:pt idx="1">
                  <c:v>0</c:v>
                </c:pt>
                <c:pt idx="2">
                  <c:v>0</c:v>
                </c:pt>
                <c:pt idx="3">
                  <c:v>0</c:v>
                </c:pt>
                <c:pt idx="4">
                  <c:v>0</c:v>
                </c:pt>
              </c:numCache>
            </c:numRef>
          </c:val>
          <c:extLst>
            <c:ext xmlns:c16="http://schemas.microsoft.com/office/drawing/2014/chart" uri="{C3380CC4-5D6E-409C-BE32-E72D297353CC}">
              <c16:uniqueId val="{00000000-ECF7-41FF-89CF-4B7A551341D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ECF7-41FF-89CF-4B7A551341D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67.2</c:v>
                </c:pt>
                <c:pt idx="1">
                  <c:v>67.08</c:v>
                </c:pt>
                <c:pt idx="2">
                  <c:v>70.900000000000006</c:v>
                </c:pt>
                <c:pt idx="3">
                  <c:v>69.66</c:v>
                </c:pt>
                <c:pt idx="4">
                  <c:v>68.260000000000005</c:v>
                </c:pt>
              </c:numCache>
            </c:numRef>
          </c:val>
          <c:extLst>
            <c:ext xmlns:c16="http://schemas.microsoft.com/office/drawing/2014/chart" uri="{C3380CC4-5D6E-409C-BE32-E72D297353CC}">
              <c16:uniqueId val="{00000000-7E3D-4872-B082-C7DD486455E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7E3D-4872-B082-C7DD486455E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77.17</c:v>
                </c:pt>
                <c:pt idx="1">
                  <c:v>76.989999999999995</c:v>
                </c:pt>
                <c:pt idx="2">
                  <c:v>78.349999999999994</c:v>
                </c:pt>
                <c:pt idx="3">
                  <c:v>78.62</c:v>
                </c:pt>
                <c:pt idx="4">
                  <c:v>78.58</c:v>
                </c:pt>
              </c:numCache>
            </c:numRef>
          </c:val>
          <c:extLst>
            <c:ext xmlns:c16="http://schemas.microsoft.com/office/drawing/2014/chart" uri="{C3380CC4-5D6E-409C-BE32-E72D297353CC}">
              <c16:uniqueId val="{00000000-3096-4E81-A1E8-1BB0EDF2D29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3096-4E81-A1E8-1BB0EDF2D29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91.74</c:v>
                </c:pt>
                <c:pt idx="1">
                  <c:v>93.71</c:v>
                </c:pt>
                <c:pt idx="2">
                  <c:v>93.59</c:v>
                </c:pt>
                <c:pt idx="3">
                  <c:v>95.1</c:v>
                </c:pt>
                <c:pt idx="4">
                  <c:v>95.46</c:v>
                </c:pt>
              </c:numCache>
            </c:numRef>
          </c:val>
          <c:extLst>
            <c:ext xmlns:c16="http://schemas.microsoft.com/office/drawing/2014/chart" uri="{C3380CC4-5D6E-409C-BE32-E72D297353CC}">
              <c16:uniqueId val="{00000000-2DC8-4362-830F-D152767193D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2DC8-4362-830F-D152767193D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7.11</c:v>
                </c:pt>
                <c:pt idx="1">
                  <c:v>10.130000000000001</c:v>
                </c:pt>
                <c:pt idx="2">
                  <c:v>13.39</c:v>
                </c:pt>
                <c:pt idx="3">
                  <c:v>16.63</c:v>
                </c:pt>
                <c:pt idx="4">
                  <c:v>19.75</c:v>
                </c:pt>
              </c:numCache>
            </c:numRef>
          </c:val>
          <c:extLst>
            <c:ext xmlns:c16="http://schemas.microsoft.com/office/drawing/2014/chart" uri="{C3380CC4-5D6E-409C-BE32-E72D297353CC}">
              <c16:uniqueId val="{00000000-BDD9-4769-8697-A4D35432DF7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BDD9-4769-8697-A4D35432DF7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AC-4980-8D8D-697806681AE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6AAC-4980-8D8D-697806681AE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39.630000000000003</c:v>
                </c:pt>
                <c:pt idx="1">
                  <c:v>51.46</c:v>
                </c:pt>
                <c:pt idx="2">
                  <c:v>61.18</c:v>
                </c:pt>
                <c:pt idx="3">
                  <c:v>65.87</c:v>
                </c:pt>
                <c:pt idx="4">
                  <c:v>72.209999999999994</c:v>
                </c:pt>
              </c:numCache>
            </c:numRef>
          </c:val>
          <c:extLst>
            <c:ext xmlns:c16="http://schemas.microsoft.com/office/drawing/2014/chart" uri="{C3380CC4-5D6E-409C-BE32-E72D297353CC}">
              <c16:uniqueId val="{00000000-63D2-4D44-8262-E0DB5ACF9C2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63D2-4D44-8262-E0DB5ACF9C2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10.09</c:v>
                </c:pt>
                <c:pt idx="1">
                  <c:v>25.03</c:v>
                </c:pt>
                <c:pt idx="2">
                  <c:v>19.7</c:v>
                </c:pt>
                <c:pt idx="3">
                  <c:v>16.63</c:v>
                </c:pt>
                <c:pt idx="4">
                  <c:v>17.79</c:v>
                </c:pt>
              </c:numCache>
            </c:numRef>
          </c:val>
          <c:extLst>
            <c:ext xmlns:c16="http://schemas.microsoft.com/office/drawing/2014/chart" uri="{C3380CC4-5D6E-409C-BE32-E72D297353CC}">
              <c16:uniqueId val="{00000000-4017-4C5D-BBDA-67B2B9FFF00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4017-4C5D-BBDA-67B2B9FFF00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2102.69</c:v>
                </c:pt>
                <c:pt idx="1">
                  <c:v>2012.49</c:v>
                </c:pt>
                <c:pt idx="2">
                  <c:v>1839.12</c:v>
                </c:pt>
                <c:pt idx="3">
                  <c:v>1649.9</c:v>
                </c:pt>
                <c:pt idx="4">
                  <c:v>1513.79</c:v>
                </c:pt>
              </c:numCache>
            </c:numRef>
          </c:val>
          <c:extLst>
            <c:ext xmlns:c16="http://schemas.microsoft.com/office/drawing/2014/chart" uri="{C3380CC4-5D6E-409C-BE32-E72D297353CC}">
              <c16:uniqueId val="{00000000-6546-42C4-8B2B-2A730C43BA7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6546-42C4-8B2B-2A730C43BA7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66.2</c:v>
                </c:pt>
                <c:pt idx="1">
                  <c:v>71.31</c:v>
                </c:pt>
                <c:pt idx="2">
                  <c:v>73.819999999999993</c:v>
                </c:pt>
                <c:pt idx="3">
                  <c:v>78.55</c:v>
                </c:pt>
                <c:pt idx="4">
                  <c:v>79.25</c:v>
                </c:pt>
              </c:numCache>
            </c:numRef>
          </c:val>
          <c:extLst>
            <c:ext xmlns:c16="http://schemas.microsoft.com/office/drawing/2014/chart" uri="{C3380CC4-5D6E-409C-BE32-E72D297353CC}">
              <c16:uniqueId val="{00000000-AA9A-4227-9F4E-46FF0DA7FE3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AA9A-4227-9F4E-46FF0DA7FE3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182.1</c:v>
                </c:pt>
                <c:pt idx="1">
                  <c:v>167.81</c:v>
                </c:pt>
                <c:pt idx="2">
                  <c:v>156.09</c:v>
                </c:pt>
                <c:pt idx="3">
                  <c:v>156.26</c:v>
                </c:pt>
                <c:pt idx="4">
                  <c:v>162.16999999999999</c:v>
                </c:pt>
              </c:numCache>
            </c:numRef>
          </c:val>
          <c:extLst>
            <c:ext xmlns:c16="http://schemas.microsoft.com/office/drawing/2014/chart" uri="{C3380CC4-5D6E-409C-BE32-E72D297353CC}">
              <c16:uniqueId val="{00000000-286A-4729-B97A-FF66C27831C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286A-4729-B97A-FF66C27831C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熊本県　錦町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10282</v>
      </c>
      <c r="AM8" s="45"/>
      <c r="AN8" s="45"/>
      <c r="AO8" s="45"/>
      <c r="AP8" s="45"/>
      <c r="AQ8" s="45"/>
      <c r="AR8" s="45"/>
      <c r="AS8" s="45"/>
      <c r="AT8" s="46">
        <f>データ!$S$6</f>
        <v>85.04</v>
      </c>
      <c r="AU8" s="47"/>
      <c r="AV8" s="47"/>
      <c r="AW8" s="47"/>
      <c r="AX8" s="47"/>
      <c r="AY8" s="47"/>
      <c r="AZ8" s="47"/>
      <c r="BA8" s="47"/>
      <c r="BB8" s="48">
        <f>データ!$T$6</f>
        <v>120.91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39.15</v>
      </c>
      <c r="J10" s="47"/>
      <c r="K10" s="47"/>
      <c r="L10" s="47"/>
      <c r="M10" s="47"/>
      <c r="N10" s="47"/>
      <c r="O10" s="81"/>
      <c r="P10" s="48">
        <f>データ!$P$6</f>
        <v>79.150000000000006</v>
      </c>
      <c r="Q10" s="48"/>
      <c r="R10" s="48"/>
      <c r="S10" s="48"/>
      <c r="T10" s="48"/>
      <c r="U10" s="48"/>
      <c r="V10" s="48"/>
      <c r="W10" s="45">
        <f>データ!$Q$6</f>
        <v>2600</v>
      </c>
      <c r="X10" s="45"/>
      <c r="Y10" s="45"/>
      <c r="Z10" s="45"/>
      <c r="AA10" s="45"/>
      <c r="AB10" s="45"/>
      <c r="AC10" s="45"/>
      <c r="AD10" s="2"/>
      <c r="AE10" s="2"/>
      <c r="AF10" s="2"/>
      <c r="AG10" s="2"/>
      <c r="AH10" s="2"/>
      <c r="AI10" s="2"/>
      <c r="AJ10" s="2"/>
      <c r="AK10" s="2"/>
      <c r="AL10" s="45">
        <f>データ!$U$6</f>
        <v>8072</v>
      </c>
      <c r="AM10" s="45"/>
      <c r="AN10" s="45"/>
      <c r="AO10" s="45"/>
      <c r="AP10" s="45"/>
      <c r="AQ10" s="45"/>
      <c r="AR10" s="45"/>
      <c r="AS10" s="45"/>
      <c r="AT10" s="46">
        <f>データ!$V$6</f>
        <v>34.9</v>
      </c>
      <c r="AU10" s="47"/>
      <c r="AV10" s="47"/>
      <c r="AW10" s="47"/>
      <c r="AX10" s="47"/>
      <c r="AY10" s="47"/>
      <c r="AZ10" s="47"/>
      <c r="BA10" s="47"/>
      <c r="BB10" s="48">
        <f>データ!$W$6</f>
        <v>231.29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113</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5" t="s">
        <v>111</v>
      </c>
      <c r="BM47" s="86"/>
      <c r="BN47" s="86"/>
      <c r="BO47" s="86"/>
      <c r="BP47" s="86"/>
      <c r="BQ47" s="86"/>
      <c r="BR47" s="86"/>
      <c r="BS47" s="86"/>
      <c r="BT47" s="86"/>
      <c r="BU47" s="86"/>
      <c r="BV47" s="86"/>
      <c r="BW47" s="86"/>
      <c r="BX47" s="86"/>
      <c r="BY47" s="86"/>
      <c r="BZ47" s="8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5"/>
      <c r="BM48" s="86"/>
      <c r="BN48" s="86"/>
      <c r="BO48" s="86"/>
      <c r="BP48" s="86"/>
      <c r="BQ48" s="86"/>
      <c r="BR48" s="86"/>
      <c r="BS48" s="86"/>
      <c r="BT48" s="86"/>
      <c r="BU48" s="86"/>
      <c r="BV48" s="86"/>
      <c r="BW48" s="86"/>
      <c r="BX48" s="86"/>
      <c r="BY48" s="86"/>
      <c r="BZ48" s="8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5"/>
      <c r="BM49" s="86"/>
      <c r="BN49" s="86"/>
      <c r="BO49" s="86"/>
      <c r="BP49" s="86"/>
      <c r="BQ49" s="86"/>
      <c r="BR49" s="86"/>
      <c r="BS49" s="86"/>
      <c r="BT49" s="86"/>
      <c r="BU49" s="86"/>
      <c r="BV49" s="86"/>
      <c r="BW49" s="86"/>
      <c r="BX49" s="86"/>
      <c r="BY49" s="86"/>
      <c r="BZ49" s="8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5"/>
      <c r="BM50" s="86"/>
      <c r="BN50" s="86"/>
      <c r="BO50" s="86"/>
      <c r="BP50" s="86"/>
      <c r="BQ50" s="86"/>
      <c r="BR50" s="86"/>
      <c r="BS50" s="86"/>
      <c r="BT50" s="86"/>
      <c r="BU50" s="86"/>
      <c r="BV50" s="86"/>
      <c r="BW50" s="86"/>
      <c r="BX50" s="86"/>
      <c r="BY50" s="86"/>
      <c r="BZ50" s="8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5"/>
      <c r="BM51" s="86"/>
      <c r="BN51" s="86"/>
      <c r="BO51" s="86"/>
      <c r="BP51" s="86"/>
      <c r="BQ51" s="86"/>
      <c r="BR51" s="86"/>
      <c r="BS51" s="86"/>
      <c r="BT51" s="86"/>
      <c r="BU51" s="86"/>
      <c r="BV51" s="86"/>
      <c r="BW51" s="86"/>
      <c r="BX51" s="86"/>
      <c r="BY51" s="86"/>
      <c r="BZ51" s="8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5"/>
      <c r="BM52" s="86"/>
      <c r="BN52" s="86"/>
      <c r="BO52" s="86"/>
      <c r="BP52" s="86"/>
      <c r="BQ52" s="86"/>
      <c r="BR52" s="86"/>
      <c r="BS52" s="86"/>
      <c r="BT52" s="86"/>
      <c r="BU52" s="86"/>
      <c r="BV52" s="86"/>
      <c r="BW52" s="86"/>
      <c r="BX52" s="86"/>
      <c r="BY52" s="86"/>
      <c r="BZ52" s="8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5"/>
      <c r="BM53" s="86"/>
      <c r="BN53" s="86"/>
      <c r="BO53" s="86"/>
      <c r="BP53" s="86"/>
      <c r="BQ53" s="86"/>
      <c r="BR53" s="86"/>
      <c r="BS53" s="86"/>
      <c r="BT53" s="86"/>
      <c r="BU53" s="86"/>
      <c r="BV53" s="86"/>
      <c r="BW53" s="86"/>
      <c r="BX53" s="86"/>
      <c r="BY53" s="86"/>
      <c r="BZ53" s="8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5"/>
      <c r="BM54" s="86"/>
      <c r="BN54" s="86"/>
      <c r="BO54" s="86"/>
      <c r="BP54" s="86"/>
      <c r="BQ54" s="86"/>
      <c r="BR54" s="86"/>
      <c r="BS54" s="86"/>
      <c r="BT54" s="86"/>
      <c r="BU54" s="86"/>
      <c r="BV54" s="86"/>
      <c r="BW54" s="86"/>
      <c r="BX54" s="86"/>
      <c r="BY54" s="86"/>
      <c r="BZ54" s="8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5"/>
      <c r="BM55" s="86"/>
      <c r="BN55" s="86"/>
      <c r="BO55" s="86"/>
      <c r="BP55" s="86"/>
      <c r="BQ55" s="86"/>
      <c r="BR55" s="86"/>
      <c r="BS55" s="86"/>
      <c r="BT55" s="86"/>
      <c r="BU55" s="86"/>
      <c r="BV55" s="86"/>
      <c r="BW55" s="86"/>
      <c r="BX55" s="86"/>
      <c r="BY55" s="86"/>
      <c r="BZ55" s="8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5"/>
      <c r="BM56" s="86"/>
      <c r="BN56" s="86"/>
      <c r="BO56" s="86"/>
      <c r="BP56" s="86"/>
      <c r="BQ56" s="86"/>
      <c r="BR56" s="86"/>
      <c r="BS56" s="86"/>
      <c r="BT56" s="86"/>
      <c r="BU56" s="86"/>
      <c r="BV56" s="86"/>
      <c r="BW56" s="86"/>
      <c r="BX56" s="86"/>
      <c r="BY56" s="86"/>
      <c r="BZ56" s="8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5"/>
      <c r="BM57" s="86"/>
      <c r="BN57" s="86"/>
      <c r="BO57" s="86"/>
      <c r="BP57" s="86"/>
      <c r="BQ57" s="86"/>
      <c r="BR57" s="86"/>
      <c r="BS57" s="86"/>
      <c r="BT57" s="86"/>
      <c r="BU57" s="86"/>
      <c r="BV57" s="86"/>
      <c r="BW57" s="86"/>
      <c r="BX57" s="86"/>
      <c r="BY57" s="86"/>
      <c r="BZ57" s="8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5"/>
      <c r="BM58" s="86"/>
      <c r="BN58" s="86"/>
      <c r="BO58" s="86"/>
      <c r="BP58" s="86"/>
      <c r="BQ58" s="86"/>
      <c r="BR58" s="86"/>
      <c r="BS58" s="86"/>
      <c r="BT58" s="86"/>
      <c r="BU58" s="86"/>
      <c r="BV58" s="86"/>
      <c r="BW58" s="86"/>
      <c r="BX58" s="86"/>
      <c r="BY58" s="86"/>
      <c r="BZ58" s="8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5"/>
      <c r="BM59" s="86"/>
      <c r="BN59" s="86"/>
      <c r="BO59" s="86"/>
      <c r="BP59" s="86"/>
      <c r="BQ59" s="86"/>
      <c r="BR59" s="86"/>
      <c r="BS59" s="86"/>
      <c r="BT59" s="86"/>
      <c r="BU59" s="86"/>
      <c r="BV59" s="86"/>
      <c r="BW59" s="86"/>
      <c r="BX59" s="86"/>
      <c r="BY59" s="86"/>
      <c r="BZ59" s="87"/>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5"/>
      <c r="BM60" s="86"/>
      <c r="BN60" s="86"/>
      <c r="BO60" s="86"/>
      <c r="BP60" s="86"/>
      <c r="BQ60" s="86"/>
      <c r="BR60" s="86"/>
      <c r="BS60" s="86"/>
      <c r="BT60" s="86"/>
      <c r="BU60" s="86"/>
      <c r="BV60" s="86"/>
      <c r="BW60" s="86"/>
      <c r="BX60" s="86"/>
      <c r="BY60" s="86"/>
      <c r="BZ60" s="87"/>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5"/>
      <c r="BM61" s="86"/>
      <c r="BN61" s="86"/>
      <c r="BO61" s="86"/>
      <c r="BP61" s="86"/>
      <c r="BQ61" s="86"/>
      <c r="BR61" s="86"/>
      <c r="BS61" s="86"/>
      <c r="BT61" s="86"/>
      <c r="BU61" s="86"/>
      <c r="BV61" s="86"/>
      <c r="BW61" s="86"/>
      <c r="BX61" s="86"/>
      <c r="BY61" s="86"/>
      <c r="BZ61" s="8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5"/>
      <c r="BM62" s="86"/>
      <c r="BN62" s="86"/>
      <c r="BO62" s="86"/>
      <c r="BP62" s="86"/>
      <c r="BQ62" s="86"/>
      <c r="BR62" s="86"/>
      <c r="BS62" s="86"/>
      <c r="BT62" s="86"/>
      <c r="BU62" s="86"/>
      <c r="BV62" s="86"/>
      <c r="BW62" s="86"/>
      <c r="BX62" s="86"/>
      <c r="BY62" s="86"/>
      <c r="BZ62" s="8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5"/>
      <c r="BM63" s="86"/>
      <c r="BN63" s="86"/>
      <c r="BO63" s="86"/>
      <c r="BP63" s="86"/>
      <c r="BQ63" s="86"/>
      <c r="BR63" s="86"/>
      <c r="BS63" s="86"/>
      <c r="BT63" s="86"/>
      <c r="BU63" s="86"/>
      <c r="BV63" s="86"/>
      <c r="BW63" s="86"/>
      <c r="BX63" s="86"/>
      <c r="BY63" s="86"/>
      <c r="BZ63" s="8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t5OTeBoprwCPU7HCpMXwjS0ss3amyg24rRFOA3Jjydga/XX2NcDjTdHoJtOQ7xDhVfw0WhW/2/ijSmRoPiagzA==" saltValue="rMqMKz8wImjppFbtjSoxt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52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15" t="s">
        <v>53</v>
      </c>
      <c r="B4" s="17"/>
      <c r="C4" s="17"/>
      <c r="D4" s="17"/>
      <c r="E4" s="17"/>
      <c r="F4" s="17"/>
      <c r="G4" s="17"/>
      <c r="H4" s="92"/>
      <c r="I4" s="93"/>
      <c r="J4" s="93"/>
      <c r="K4" s="93"/>
      <c r="L4" s="93"/>
      <c r="M4" s="93"/>
      <c r="N4" s="93"/>
      <c r="O4" s="93"/>
      <c r="P4" s="93"/>
      <c r="Q4" s="93"/>
      <c r="R4" s="93"/>
      <c r="S4" s="93"/>
      <c r="T4" s="93"/>
      <c r="U4" s="93"/>
      <c r="V4" s="93"/>
      <c r="W4" s="94"/>
      <c r="X4" s="88" t="s">
        <v>54</v>
      </c>
      <c r="Y4" s="88"/>
      <c r="Z4" s="88"/>
      <c r="AA4" s="88"/>
      <c r="AB4" s="88"/>
      <c r="AC4" s="88"/>
      <c r="AD4" s="88"/>
      <c r="AE4" s="88"/>
      <c r="AF4" s="88"/>
      <c r="AG4" s="88"/>
      <c r="AH4" s="88"/>
      <c r="AI4" s="88" t="s">
        <v>55</v>
      </c>
      <c r="AJ4" s="88"/>
      <c r="AK4" s="88"/>
      <c r="AL4" s="88"/>
      <c r="AM4" s="88"/>
      <c r="AN4" s="88"/>
      <c r="AO4" s="88"/>
      <c r="AP4" s="88"/>
      <c r="AQ4" s="88"/>
      <c r="AR4" s="88"/>
      <c r="AS4" s="88"/>
      <c r="AT4" s="88" t="s">
        <v>56</v>
      </c>
      <c r="AU4" s="88"/>
      <c r="AV4" s="88"/>
      <c r="AW4" s="88"/>
      <c r="AX4" s="88"/>
      <c r="AY4" s="88"/>
      <c r="AZ4" s="88"/>
      <c r="BA4" s="88"/>
      <c r="BB4" s="88"/>
      <c r="BC4" s="88"/>
      <c r="BD4" s="88"/>
      <c r="BE4" s="88" t="s">
        <v>57</v>
      </c>
      <c r="BF4" s="88"/>
      <c r="BG4" s="88"/>
      <c r="BH4" s="88"/>
      <c r="BI4" s="88"/>
      <c r="BJ4" s="88"/>
      <c r="BK4" s="88"/>
      <c r="BL4" s="88"/>
      <c r="BM4" s="88"/>
      <c r="BN4" s="88"/>
      <c r="BO4" s="88"/>
      <c r="BP4" s="88" t="s">
        <v>58</v>
      </c>
      <c r="BQ4" s="88"/>
      <c r="BR4" s="88"/>
      <c r="BS4" s="88"/>
      <c r="BT4" s="88"/>
      <c r="BU4" s="88"/>
      <c r="BV4" s="88"/>
      <c r="BW4" s="88"/>
      <c r="BX4" s="88"/>
      <c r="BY4" s="88"/>
      <c r="BZ4" s="88"/>
      <c r="CA4" s="88" t="s">
        <v>59</v>
      </c>
      <c r="CB4" s="88"/>
      <c r="CC4" s="88"/>
      <c r="CD4" s="88"/>
      <c r="CE4" s="88"/>
      <c r="CF4" s="88"/>
      <c r="CG4" s="88"/>
      <c r="CH4" s="88"/>
      <c r="CI4" s="88"/>
      <c r="CJ4" s="88"/>
      <c r="CK4" s="88"/>
      <c r="CL4" s="88" t="s">
        <v>60</v>
      </c>
      <c r="CM4" s="88"/>
      <c r="CN4" s="88"/>
      <c r="CO4" s="88"/>
      <c r="CP4" s="88"/>
      <c r="CQ4" s="88"/>
      <c r="CR4" s="88"/>
      <c r="CS4" s="88"/>
      <c r="CT4" s="88"/>
      <c r="CU4" s="88"/>
      <c r="CV4" s="88"/>
      <c r="CW4" s="88" t="s">
        <v>61</v>
      </c>
      <c r="CX4" s="88"/>
      <c r="CY4" s="88"/>
      <c r="CZ4" s="88"/>
      <c r="DA4" s="88"/>
      <c r="DB4" s="88"/>
      <c r="DC4" s="88"/>
      <c r="DD4" s="88"/>
      <c r="DE4" s="88"/>
      <c r="DF4" s="88"/>
      <c r="DG4" s="88"/>
      <c r="DH4" s="88" t="s">
        <v>62</v>
      </c>
      <c r="DI4" s="88"/>
      <c r="DJ4" s="88"/>
      <c r="DK4" s="88"/>
      <c r="DL4" s="88"/>
      <c r="DM4" s="88"/>
      <c r="DN4" s="88"/>
      <c r="DO4" s="88"/>
      <c r="DP4" s="88"/>
      <c r="DQ4" s="88"/>
      <c r="DR4" s="88"/>
      <c r="DS4" s="88" t="s">
        <v>63</v>
      </c>
      <c r="DT4" s="88"/>
      <c r="DU4" s="88"/>
      <c r="DV4" s="88"/>
      <c r="DW4" s="88"/>
      <c r="DX4" s="88"/>
      <c r="DY4" s="88"/>
      <c r="DZ4" s="88"/>
      <c r="EA4" s="88"/>
      <c r="EB4" s="88"/>
      <c r="EC4" s="88"/>
      <c r="ED4" s="88" t="s">
        <v>64</v>
      </c>
      <c r="EE4" s="88"/>
      <c r="EF4" s="88"/>
      <c r="EG4" s="88"/>
      <c r="EH4" s="88"/>
      <c r="EI4" s="88"/>
      <c r="EJ4" s="88"/>
      <c r="EK4" s="88"/>
      <c r="EL4" s="88"/>
      <c r="EM4" s="88"/>
      <c r="EN4" s="8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435015</v>
      </c>
      <c r="D6" s="20">
        <f t="shared" si="3"/>
        <v>46</v>
      </c>
      <c r="E6" s="20">
        <f t="shared" si="3"/>
        <v>1</v>
      </c>
      <c r="F6" s="20">
        <f t="shared" si="3"/>
        <v>0</v>
      </c>
      <c r="G6" s="20">
        <f t="shared" si="3"/>
        <v>1</v>
      </c>
      <c r="H6" s="20" t="str">
        <f t="shared" si="3"/>
        <v>熊本県　錦町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39.15</v>
      </c>
      <c r="P6" s="21">
        <f t="shared" si="3"/>
        <v>79.150000000000006</v>
      </c>
      <c r="Q6" s="21">
        <f t="shared" si="3"/>
        <v>2600</v>
      </c>
      <c r="R6" s="21">
        <f t="shared" si="3"/>
        <v>10282</v>
      </c>
      <c r="S6" s="21">
        <f t="shared" si="3"/>
        <v>85.04</v>
      </c>
      <c r="T6" s="21">
        <f t="shared" si="3"/>
        <v>120.91</v>
      </c>
      <c r="U6" s="21">
        <f t="shared" si="3"/>
        <v>8072</v>
      </c>
      <c r="V6" s="21">
        <f t="shared" si="3"/>
        <v>34.9</v>
      </c>
      <c r="W6" s="21">
        <f t="shared" si="3"/>
        <v>231.29</v>
      </c>
      <c r="X6" s="22">
        <f>IF(X7="",NA(),X7)</f>
        <v>91.74</v>
      </c>
      <c r="Y6" s="22">
        <f t="shared" ref="Y6:AG6" si="4">IF(Y7="",NA(),Y7)</f>
        <v>93.71</v>
      </c>
      <c r="Z6" s="22">
        <f t="shared" si="4"/>
        <v>93.59</v>
      </c>
      <c r="AA6" s="22">
        <f t="shared" si="4"/>
        <v>95.1</v>
      </c>
      <c r="AB6" s="22">
        <f t="shared" si="4"/>
        <v>95.46</v>
      </c>
      <c r="AC6" s="22">
        <f t="shared" si="4"/>
        <v>103.81</v>
      </c>
      <c r="AD6" s="22">
        <f t="shared" si="4"/>
        <v>104.35</v>
      </c>
      <c r="AE6" s="22">
        <f t="shared" si="4"/>
        <v>105.34</v>
      </c>
      <c r="AF6" s="22">
        <f t="shared" si="4"/>
        <v>105.77</v>
      </c>
      <c r="AG6" s="22">
        <f t="shared" si="4"/>
        <v>104.82</v>
      </c>
      <c r="AH6" s="21" t="str">
        <f>IF(AH7="","",IF(AH7="-","【-】","【"&amp;SUBSTITUTE(TEXT(AH7,"#,##0.00"),"-","△")&amp;"】"))</f>
        <v>【108.70】</v>
      </c>
      <c r="AI6" s="22">
        <f>IF(AI7="",NA(),AI7)</f>
        <v>39.630000000000003</v>
      </c>
      <c r="AJ6" s="22">
        <f t="shared" ref="AJ6:AR6" si="5">IF(AJ7="",NA(),AJ7)</f>
        <v>51.46</v>
      </c>
      <c r="AK6" s="22">
        <f t="shared" si="5"/>
        <v>61.18</v>
      </c>
      <c r="AL6" s="22">
        <f t="shared" si="5"/>
        <v>65.87</v>
      </c>
      <c r="AM6" s="22">
        <f t="shared" si="5"/>
        <v>72.209999999999994</v>
      </c>
      <c r="AN6" s="22">
        <f t="shared" si="5"/>
        <v>25.66</v>
      </c>
      <c r="AO6" s="22">
        <f t="shared" si="5"/>
        <v>21.69</v>
      </c>
      <c r="AP6" s="22">
        <f t="shared" si="5"/>
        <v>24.04</v>
      </c>
      <c r="AQ6" s="22">
        <f t="shared" si="5"/>
        <v>28.03</v>
      </c>
      <c r="AR6" s="22">
        <f t="shared" si="5"/>
        <v>26.73</v>
      </c>
      <c r="AS6" s="21" t="str">
        <f>IF(AS7="","",IF(AS7="-","【-】","【"&amp;SUBSTITUTE(TEXT(AS7,"#,##0.00"),"-","△")&amp;"】"))</f>
        <v>【1.34】</v>
      </c>
      <c r="AT6" s="22">
        <f>IF(AT7="",NA(),AT7)</f>
        <v>10.09</v>
      </c>
      <c r="AU6" s="22">
        <f t="shared" ref="AU6:BC6" si="6">IF(AU7="",NA(),AU7)</f>
        <v>25.03</v>
      </c>
      <c r="AV6" s="22">
        <f t="shared" si="6"/>
        <v>19.7</v>
      </c>
      <c r="AW6" s="22">
        <f t="shared" si="6"/>
        <v>16.63</v>
      </c>
      <c r="AX6" s="22">
        <f t="shared" si="6"/>
        <v>17.79</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2102.69</v>
      </c>
      <c r="BF6" s="22">
        <f t="shared" ref="BF6:BN6" si="7">IF(BF7="",NA(),BF7)</f>
        <v>2012.49</v>
      </c>
      <c r="BG6" s="22">
        <f t="shared" si="7"/>
        <v>1839.12</v>
      </c>
      <c r="BH6" s="22">
        <f t="shared" si="7"/>
        <v>1649.9</v>
      </c>
      <c r="BI6" s="22">
        <f t="shared" si="7"/>
        <v>1513.79</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66.2</v>
      </c>
      <c r="BQ6" s="22">
        <f t="shared" ref="BQ6:BY6" si="8">IF(BQ7="",NA(),BQ7)</f>
        <v>71.31</v>
      </c>
      <c r="BR6" s="22">
        <f t="shared" si="8"/>
        <v>73.819999999999993</v>
      </c>
      <c r="BS6" s="22">
        <f t="shared" si="8"/>
        <v>78.55</v>
      </c>
      <c r="BT6" s="22">
        <f t="shared" si="8"/>
        <v>79.25</v>
      </c>
      <c r="BU6" s="22">
        <f t="shared" si="8"/>
        <v>84.77</v>
      </c>
      <c r="BV6" s="22">
        <f t="shared" si="8"/>
        <v>87.11</v>
      </c>
      <c r="BW6" s="22">
        <f t="shared" si="8"/>
        <v>82.78</v>
      </c>
      <c r="BX6" s="22">
        <f t="shared" si="8"/>
        <v>84.82</v>
      </c>
      <c r="BY6" s="22">
        <f t="shared" si="8"/>
        <v>82.29</v>
      </c>
      <c r="BZ6" s="21" t="str">
        <f>IF(BZ7="","",IF(BZ7="-","【-】","【"&amp;SUBSTITUTE(TEXT(BZ7,"#,##0.00"),"-","△")&amp;"】"))</f>
        <v>【97.47】</v>
      </c>
      <c r="CA6" s="22">
        <f>IF(CA7="",NA(),CA7)</f>
        <v>182.1</v>
      </c>
      <c r="CB6" s="22">
        <f t="shared" ref="CB6:CJ6" si="9">IF(CB7="",NA(),CB7)</f>
        <v>167.81</v>
      </c>
      <c r="CC6" s="22">
        <f t="shared" si="9"/>
        <v>156.09</v>
      </c>
      <c r="CD6" s="22">
        <f t="shared" si="9"/>
        <v>156.26</v>
      </c>
      <c r="CE6" s="22">
        <f t="shared" si="9"/>
        <v>162.16999999999999</v>
      </c>
      <c r="CF6" s="22">
        <f t="shared" si="9"/>
        <v>227.27</v>
      </c>
      <c r="CG6" s="22">
        <f t="shared" si="9"/>
        <v>223.98</v>
      </c>
      <c r="CH6" s="22">
        <f t="shared" si="9"/>
        <v>225.09</v>
      </c>
      <c r="CI6" s="22">
        <f t="shared" si="9"/>
        <v>224.82</v>
      </c>
      <c r="CJ6" s="22">
        <f t="shared" si="9"/>
        <v>230.85</v>
      </c>
      <c r="CK6" s="21" t="str">
        <f>IF(CK7="","",IF(CK7="-","【-】","【"&amp;SUBSTITUTE(TEXT(CK7,"#,##0.00"),"-","△")&amp;"】"))</f>
        <v>【174.75】</v>
      </c>
      <c r="CL6" s="22">
        <f>IF(CL7="",NA(),CL7)</f>
        <v>67.2</v>
      </c>
      <c r="CM6" s="22">
        <f t="shared" ref="CM6:CU6" si="10">IF(CM7="",NA(),CM7)</f>
        <v>67.08</v>
      </c>
      <c r="CN6" s="22">
        <f t="shared" si="10"/>
        <v>70.900000000000006</v>
      </c>
      <c r="CO6" s="22">
        <f t="shared" si="10"/>
        <v>69.66</v>
      </c>
      <c r="CP6" s="22">
        <f t="shared" si="10"/>
        <v>68.260000000000005</v>
      </c>
      <c r="CQ6" s="22">
        <f t="shared" si="10"/>
        <v>50.29</v>
      </c>
      <c r="CR6" s="22">
        <f t="shared" si="10"/>
        <v>49.64</v>
      </c>
      <c r="CS6" s="22">
        <f t="shared" si="10"/>
        <v>49.38</v>
      </c>
      <c r="CT6" s="22">
        <f t="shared" si="10"/>
        <v>50.09</v>
      </c>
      <c r="CU6" s="22">
        <f t="shared" si="10"/>
        <v>50.1</v>
      </c>
      <c r="CV6" s="21" t="str">
        <f>IF(CV7="","",IF(CV7="-","【-】","【"&amp;SUBSTITUTE(TEXT(CV7,"#,##0.00"),"-","△")&amp;"】"))</f>
        <v>【59.97】</v>
      </c>
      <c r="CW6" s="22">
        <f>IF(CW7="",NA(),CW7)</f>
        <v>77.17</v>
      </c>
      <c r="CX6" s="22">
        <f t="shared" ref="CX6:DF6" si="11">IF(CX7="",NA(),CX7)</f>
        <v>76.989999999999995</v>
      </c>
      <c r="CY6" s="22">
        <f t="shared" si="11"/>
        <v>78.349999999999994</v>
      </c>
      <c r="CZ6" s="22">
        <f t="shared" si="11"/>
        <v>78.62</v>
      </c>
      <c r="DA6" s="22">
        <f t="shared" si="11"/>
        <v>78.58</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7.11</v>
      </c>
      <c r="DI6" s="22">
        <f t="shared" ref="DI6:DQ6" si="12">IF(DI7="",NA(),DI7)</f>
        <v>10.130000000000001</v>
      </c>
      <c r="DJ6" s="22">
        <f t="shared" si="12"/>
        <v>13.39</v>
      </c>
      <c r="DK6" s="22">
        <f t="shared" si="12"/>
        <v>16.63</v>
      </c>
      <c r="DL6" s="22">
        <f t="shared" si="12"/>
        <v>19.75</v>
      </c>
      <c r="DM6" s="22">
        <f t="shared" si="12"/>
        <v>45.85</v>
      </c>
      <c r="DN6" s="22">
        <f t="shared" si="12"/>
        <v>47.31</v>
      </c>
      <c r="DO6" s="22">
        <f t="shared" si="12"/>
        <v>47.5</v>
      </c>
      <c r="DP6" s="22">
        <f t="shared" si="12"/>
        <v>48.41</v>
      </c>
      <c r="DQ6" s="22">
        <f t="shared" si="12"/>
        <v>50.02</v>
      </c>
      <c r="DR6" s="21" t="str">
        <f>IF(DR7="","",IF(DR7="-","【-】","【"&amp;SUBSTITUTE(TEXT(DR7,"#,##0.00"),"-","△")&amp;"】"))</f>
        <v>【51.51】</v>
      </c>
      <c r="DS6" s="21">
        <f>IF(DS7="",NA(),DS7)</f>
        <v>0</v>
      </c>
      <c r="DT6" s="21">
        <f t="shared" ref="DT6:EB6" si="13">IF(DT7="",NA(),DT7)</f>
        <v>0</v>
      </c>
      <c r="DU6" s="21">
        <f t="shared" si="13"/>
        <v>0</v>
      </c>
      <c r="DV6" s="21">
        <f t="shared" si="13"/>
        <v>0</v>
      </c>
      <c r="DW6" s="21">
        <f t="shared" si="13"/>
        <v>0</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0.11</v>
      </c>
      <c r="EE6" s="21">
        <f t="shared" ref="EE6:EM6" si="14">IF(EE7="",NA(),EE7)</f>
        <v>0</v>
      </c>
      <c r="EF6" s="21">
        <f t="shared" si="14"/>
        <v>0</v>
      </c>
      <c r="EG6" s="21">
        <f t="shared" si="14"/>
        <v>0</v>
      </c>
      <c r="EH6" s="21">
        <f t="shared" si="14"/>
        <v>0</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435015</v>
      </c>
      <c r="D7" s="24">
        <v>46</v>
      </c>
      <c r="E7" s="24">
        <v>1</v>
      </c>
      <c r="F7" s="24">
        <v>0</v>
      </c>
      <c r="G7" s="24">
        <v>1</v>
      </c>
      <c r="H7" s="24" t="s">
        <v>93</v>
      </c>
      <c r="I7" s="24" t="s">
        <v>94</v>
      </c>
      <c r="J7" s="24" t="s">
        <v>95</v>
      </c>
      <c r="K7" s="24" t="s">
        <v>96</v>
      </c>
      <c r="L7" s="24" t="s">
        <v>97</v>
      </c>
      <c r="M7" s="24" t="s">
        <v>98</v>
      </c>
      <c r="N7" s="25" t="s">
        <v>99</v>
      </c>
      <c r="O7" s="25">
        <v>39.15</v>
      </c>
      <c r="P7" s="25">
        <v>79.150000000000006</v>
      </c>
      <c r="Q7" s="25">
        <v>2600</v>
      </c>
      <c r="R7" s="25">
        <v>10282</v>
      </c>
      <c r="S7" s="25">
        <v>85.04</v>
      </c>
      <c r="T7" s="25">
        <v>120.91</v>
      </c>
      <c r="U7" s="25">
        <v>8072</v>
      </c>
      <c r="V7" s="25">
        <v>34.9</v>
      </c>
      <c r="W7" s="25">
        <v>231.29</v>
      </c>
      <c r="X7" s="25">
        <v>91.74</v>
      </c>
      <c r="Y7" s="25">
        <v>93.71</v>
      </c>
      <c r="Z7" s="25">
        <v>93.59</v>
      </c>
      <c r="AA7" s="25">
        <v>95.1</v>
      </c>
      <c r="AB7" s="25">
        <v>95.46</v>
      </c>
      <c r="AC7" s="25">
        <v>103.81</v>
      </c>
      <c r="AD7" s="25">
        <v>104.35</v>
      </c>
      <c r="AE7" s="25">
        <v>105.34</v>
      </c>
      <c r="AF7" s="25">
        <v>105.77</v>
      </c>
      <c r="AG7" s="25">
        <v>104.82</v>
      </c>
      <c r="AH7" s="25">
        <v>108.7</v>
      </c>
      <c r="AI7" s="25">
        <v>39.630000000000003</v>
      </c>
      <c r="AJ7" s="25">
        <v>51.46</v>
      </c>
      <c r="AK7" s="25">
        <v>61.18</v>
      </c>
      <c r="AL7" s="25">
        <v>65.87</v>
      </c>
      <c r="AM7" s="25">
        <v>72.209999999999994</v>
      </c>
      <c r="AN7" s="25">
        <v>25.66</v>
      </c>
      <c r="AO7" s="25">
        <v>21.69</v>
      </c>
      <c r="AP7" s="25">
        <v>24.04</v>
      </c>
      <c r="AQ7" s="25">
        <v>28.03</v>
      </c>
      <c r="AR7" s="25">
        <v>26.73</v>
      </c>
      <c r="AS7" s="25">
        <v>1.34</v>
      </c>
      <c r="AT7" s="25">
        <v>10.09</v>
      </c>
      <c r="AU7" s="25">
        <v>25.03</v>
      </c>
      <c r="AV7" s="25">
        <v>19.7</v>
      </c>
      <c r="AW7" s="25">
        <v>16.63</v>
      </c>
      <c r="AX7" s="25">
        <v>17.79</v>
      </c>
      <c r="AY7" s="25">
        <v>300.14</v>
      </c>
      <c r="AZ7" s="25">
        <v>301.04000000000002</v>
      </c>
      <c r="BA7" s="25">
        <v>305.08</v>
      </c>
      <c r="BB7" s="25">
        <v>305.33999999999997</v>
      </c>
      <c r="BC7" s="25">
        <v>310.01</v>
      </c>
      <c r="BD7" s="25">
        <v>252.29</v>
      </c>
      <c r="BE7" s="25">
        <v>2102.69</v>
      </c>
      <c r="BF7" s="25">
        <v>2012.49</v>
      </c>
      <c r="BG7" s="25">
        <v>1839.12</v>
      </c>
      <c r="BH7" s="25">
        <v>1649.9</v>
      </c>
      <c r="BI7" s="25">
        <v>1513.79</v>
      </c>
      <c r="BJ7" s="25">
        <v>566.65</v>
      </c>
      <c r="BK7" s="25">
        <v>551.62</v>
      </c>
      <c r="BL7" s="25">
        <v>585.59</v>
      </c>
      <c r="BM7" s="25">
        <v>561.34</v>
      </c>
      <c r="BN7" s="25">
        <v>538.33000000000004</v>
      </c>
      <c r="BO7" s="25">
        <v>268.07</v>
      </c>
      <c r="BP7" s="25">
        <v>66.2</v>
      </c>
      <c r="BQ7" s="25">
        <v>71.31</v>
      </c>
      <c r="BR7" s="25">
        <v>73.819999999999993</v>
      </c>
      <c r="BS7" s="25">
        <v>78.55</v>
      </c>
      <c r="BT7" s="25">
        <v>79.25</v>
      </c>
      <c r="BU7" s="25">
        <v>84.77</v>
      </c>
      <c r="BV7" s="25">
        <v>87.11</v>
      </c>
      <c r="BW7" s="25">
        <v>82.78</v>
      </c>
      <c r="BX7" s="25">
        <v>84.82</v>
      </c>
      <c r="BY7" s="25">
        <v>82.29</v>
      </c>
      <c r="BZ7" s="25">
        <v>97.47</v>
      </c>
      <c r="CA7" s="25">
        <v>182.1</v>
      </c>
      <c r="CB7" s="25">
        <v>167.81</v>
      </c>
      <c r="CC7" s="25">
        <v>156.09</v>
      </c>
      <c r="CD7" s="25">
        <v>156.26</v>
      </c>
      <c r="CE7" s="25">
        <v>162.16999999999999</v>
      </c>
      <c r="CF7" s="25">
        <v>227.27</v>
      </c>
      <c r="CG7" s="25">
        <v>223.98</v>
      </c>
      <c r="CH7" s="25">
        <v>225.09</v>
      </c>
      <c r="CI7" s="25">
        <v>224.82</v>
      </c>
      <c r="CJ7" s="25">
        <v>230.85</v>
      </c>
      <c r="CK7" s="25">
        <v>174.75</v>
      </c>
      <c r="CL7" s="25">
        <v>67.2</v>
      </c>
      <c r="CM7" s="25">
        <v>67.08</v>
      </c>
      <c r="CN7" s="25">
        <v>70.900000000000006</v>
      </c>
      <c r="CO7" s="25">
        <v>69.66</v>
      </c>
      <c r="CP7" s="25">
        <v>68.260000000000005</v>
      </c>
      <c r="CQ7" s="25">
        <v>50.29</v>
      </c>
      <c r="CR7" s="25">
        <v>49.64</v>
      </c>
      <c r="CS7" s="25">
        <v>49.38</v>
      </c>
      <c r="CT7" s="25">
        <v>50.09</v>
      </c>
      <c r="CU7" s="25">
        <v>50.1</v>
      </c>
      <c r="CV7" s="25">
        <v>59.97</v>
      </c>
      <c r="CW7" s="25">
        <v>77.17</v>
      </c>
      <c r="CX7" s="25">
        <v>76.989999999999995</v>
      </c>
      <c r="CY7" s="25">
        <v>78.349999999999994</v>
      </c>
      <c r="CZ7" s="25">
        <v>78.62</v>
      </c>
      <c r="DA7" s="25">
        <v>78.58</v>
      </c>
      <c r="DB7" s="25">
        <v>77.73</v>
      </c>
      <c r="DC7" s="25">
        <v>78.09</v>
      </c>
      <c r="DD7" s="25">
        <v>78.010000000000005</v>
      </c>
      <c r="DE7" s="25">
        <v>77.599999999999994</v>
      </c>
      <c r="DF7" s="25">
        <v>77.3</v>
      </c>
      <c r="DG7" s="25">
        <v>89.76</v>
      </c>
      <c r="DH7" s="25">
        <v>7.11</v>
      </c>
      <c r="DI7" s="25">
        <v>10.130000000000001</v>
      </c>
      <c r="DJ7" s="25">
        <v>13.39</v>
      </c>
      <c r="DK7" s="25">
        <v>16.63</v>
      </c>
      <c r="DL7" s="25">
        <v>19.75</v>
      </c>
      <c r="DM7" s="25">
        <v>45.85</v>
      </c>
      <c r="DN7" s="25">
        <v>47.31</v>
      </c>
      <c r="DO7" s="25">
        <v>47.5</v>
      </c>
      <c r="DP7" s="25">
        <v>48.41</v>
      </c>
      <c r="DQ7" s="25">
        <v>50.02</v>
      </c>
      <c r="DR7" s="25">
        <v>51.51</v>
      </c>
      <c r="DS7" s="25">
        <v>0</v>
      </c>
      <c r="DT7" s="25">
        <v>0</v>
      </c>
      <c r="DU7" s="25">
        <v>0</v>
      </c>
      <c r="DV7" s="25">
        <v>0</v>
      </c>
      <c r="DW7" s="25">
        <v>0</v>
      </c>
      <c r="DX7" s="25">
        <v>14.13</v>
      </c>
      <c r="DY7" s="25">
        <v>16.77</v>
      </c>
      <c r="DZ7" s="25">
        <v>17.399999999999999</v>
      </c>
      <c r="EA7" s="25">
        <v>18.64</v>
      </c>
      <c r="EB7" s="25">
        <v>19.510000000000002</v>
      </c>
      <c r="EC7" s="25">
        <v>23.75</v>
      </c>
      <c r="ED7" s="25">
        <v>0.11</v>
      </c>
      <c r="EE7" s="25">
        <v>0</v>
      </c>
      <c r="EF7" s="25">
        <v>0</v>
      </c>
      <c r="EG7" s="25">
        <v>0</v>
      </c>
      <c r="EH7" s="25">
        <v>0</v>
      </c>
      <c r="EI7" s="25">
        <v>0.52</v>
      </c>
      <c r="EJ7" s="25">
        <v>0.47</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岡村諭</cp:lastModifiedBy>
  <cp:lastPrinted>2024-01-23T00:26:43Z</cp:lastPrinted>
  <dcterms:created xsi:type="dcterms:W3CDTF">2023-12-05T01:02:03Z</dcterms:created>
  <dcterms:modified xsi:type="dcterms:W3CDTF">2024-01-23T00:35:39Z</dcterms:modified>
  <cp:category/>
</cp:coreProperties>
</file>