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31.0.80\amxafile\総合政策部\財政課\財政係\1050 地方公営企業\R05\02調査・照会\R06.01.17 【県市町村課：1.31〆】公営企業に係る経営比較分析表（令和４年度決算）の分析等について（依頼）\03 資料\水道【】\"/>
    </mc:Choice>
  </mc:AlternateContent>
  <xr:revisionPtr revIDLastSave="0" documentId="8_{8ABDA826-97E6-4A80-97F9-2BF041767871}" xr6:coauthVersionLast="47" xr6:coauthVersionMax="47" xr10:uidLastSave="{00000000-0000-0000-0000-000000000000}"/>
  <workbookProtection workbookAlgorithmName="SHA-512" workbookHashValue="+gO+HyltF99pzUNVKxTijZedDrd0WAC/ij9ZKoREG/s4i5NWZAO3aSMtSqTTE4I1Fr96YDEaNtbzhadVE2uEPw==" workbookSaltValue="prLL3IianEwqKUD/B2OZhA==" workbookSpinCount="100000" lockStructure="1"/>
  <bookViews>
    <workbookView xWindow="1560" yWindow="1560" windowWidth="15375" windowHeight="778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P6" i="5"/>
  <c r="O6" i="5"/>
  <c r="I10" i="4" s="1"/>
  <c r="N6" i="5"/>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J85" i="4"/>
  <c r="I85" i="4"/>
  <c r="G85" i="4"/>
  <c r="E85" i="4"/>
  <c r="BB10" i="4"/>
  <c r="AT10" i="4"/>
  <c r="AL10" i="4"/>
  <c r="W10" i="4"/>
  <c r="P10" i="4"/>
  <c r="B10" i="4"/>
  <c r="AL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<sst xmlns="http://schemas.openxmlformats.org/spreadsheetml/2006/main" count="228" uniqueCount="114">
  <si>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</si>
  <si>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</si>
  <si>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</si>
  <si>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</si>
  <si>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</si>
  <si>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</si>
  <si>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</si>
  <si>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</si>
  <si>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</si>
  <si>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</si>
  <si>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</si>
  <si>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</si>
  <si>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</si>
  <si>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</si>
  <si>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</si>
  <si>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</si>
  <si>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</si>
  <si>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</si>
  <si>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</si>
  <si>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</si>
  <si>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</si>
  <si>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</si>
  <si>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</si>
  <si>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</si>
  <si>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</si>
  <si>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</si>
  <si>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</si>
  <si>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</si>
  <si>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</si>
  <si>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</si>
  <si>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</si>
  <si>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</si>
  <si>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</si>
  <si>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</si>
  <si>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</si>
  <si>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</si>
  <si>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</si>
  <si>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</si>
  <si>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</si>
  <si>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</si>
  <si>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</si>
  <si>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</si>
  <si>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</si>
  <si>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</si>
  <si>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</si>
  <si>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</si>
  <si>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</si>
  <si>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</si>
  <si>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</si>
  <si>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</si>
  <si>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</si>
  <si>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</si>
  <si>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</si>
  <si>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</si>
  <si>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</si>
  <si>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</si>
  <si>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</si>
  <si>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</si>
  <si>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</si>
  <si>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</si>
  <si>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</si>
  <si>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</si>
  <si>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</si>
  <si>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</si>
  <si>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</si>
  <si>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</si>
  <si>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</si>
  <si>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</si>
  <si>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</si>
  <si>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</si>
  <si>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</si>
  <si>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</si>
  <si>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</si>
  <si>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</si>
  <si>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</si>
  <si>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</si>
  <si>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</si>
  <si>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</si>
  <si>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</si>
  <si>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</si>
  <si>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</si>
  <si>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</si>
  <si>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</si>
  <si>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</si>
  <si>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</si>
  <si>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</si>
  <si>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</si>
  <si>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</si>
  <si>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</si>
  <si>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</si>
  <si>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</si>
  <si>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</si>
  <si>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</si>
  <si>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天草市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</si>
  <si>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</si>
  <si>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</si>
  <si>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</si>
  <si>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</si>
  <si>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</si>
  <si>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</si>
  <si>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</si>
  <si>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</si>
  <si>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</si>
  <si>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</si>
  <si>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</si>
  <si>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</si>
  <si>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</si>
  <si>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</si>
  <si>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</si>
  <si>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</si>
  <si>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</si>
  <si>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経常収支比率は100％、流動比率は200%を上回っており短期債務に対する支払い能力は問題ないと考える。しかしながら類似団体の平均を下回っている。
　また、地理的条件や人口減少により給水原価が割高になっており、施設利用率、料金回収率、有収率についても類似団体の平均を大きく下回っている。特に有収率は、直近3か年はさらに低下している。
　今後は、施設の有効活用を図り、有収率を上げ料金収入に反映する対策を行っていく必要がある。
　併せて料金改定も視野に検討していく必要がある。
　資金の不足分については一般会計からの繰入金で補っている状況である。</t>
    <phoneticPr fontId="4"/>
  </si>
  <si>
    <t>　簡易水道事業の統合による資産の増加に伴い、減価償却率、経年化率はともに上昇していくなか、管路の更新は進んでいない状況である。今後更新時期を迎える資産は確実に増加していくため、漏水調査や施設の適正な維持管理により、施設の長寿命化を図る必要がある。また管路の更新投資を増やしていく必要があるが投資額を平準化しながら効果的な更新に取り組む必要がある。
※本紙グラフの「管路経年化率」の令和2年度は、減少しているが、決算統計時の報告数値の誤りのためによるものであり、実際は23.8%。</t>
    <phoneticPr fontId="4"/>
  </si>
  <si>
    <t>　給水人口の減少により収益の減少が見込まれる一方、施設の老朽化が進んでいくことから、施設の維持管理費、更新費用等が増大し、経営の健全性・効率性を悪化させることが予測される。
　施設利用率についても、地理的に給水区域が広く管路も長いため、類似団体の平均を大きく下回っている。
　今後は、現在策定中である、天草市水道施設基本計画により効率的な施設の統廃合等を進め、維持管理費を削減し、経営戦略に策定した投資・財政計画に基づき、計画的な投資や適正な財源確保を図っていくことが重要である。</t>
    <rPh sb="142" eb="144">
      <t>ゲンザイ</t>
    </rPh>
    <rPh sb="144" eb="147">
      <t>サクテイチュウ</t>
    </rPh>
    <rPh sb="151" eb="154">
      <t>アマクサシ</t>
    </rPh>
    <rPh sb="154" eb="158">
      <t>スイドウシセツ</t>
    </rPh>
    <rPh sb="165" eb="168">
      <t>コウリツテキ</t>
    </rPh>
    <rPh sb="177" eb="178">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</si>
</sst>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0.17</c:v>
                </c:pt>
                <c:pt idx="1">
                  <c:v>0.31</c:v>
                </c:pt>
                <c:pt idx="2">
                  <c:v>0.19</c:v>
                </c:pt>
                <c:pt idx="3">
                  <c:v>0.23</c:v>
                </c:pt>
                <c:pt idx="4">
                  <c:v>0.25</c:v>
                </c:pt>
              </c:numCache>
            </c:numRef>
          </c:val>
          <c:extLst>
            <c:ext xmlns:c16="http://schemas.microsoft.com/office/drawing/2014/chart" uri="{C3380CC4-5D6E-409C-BE32-E72D297353CC}">
              <c16:uniqueId val="{00000000-42C7-4178-81A6-D7685DA6DB2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0.63</c:v>
                </c:pt>
                <c:pt idx="2">
                  <c:v>0.6</c:v>
                </c:pt>
                <c:pt idx="3">
                  <c:v>0.56000000000000005</c:v>
                </c:pt>
                <c:pt idx="4">
                  <c:v>0.6</c:v>
                </c:pt>
              </c:numCache>
            </c:numRef>
          </c:val>
          <c:smooth val="0"/>
          <c:extLst>
            <c:ext xmlns:c16="http://schemas.microsoft.com/office/drawing/2014/chart" uri="{C3380CC4-5D6E-409C-BE32-E72D297353CC}">
              <c16:uniqueId val="{00000001-42C7-4178-81A6-D7685DA6DB2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54.35</c:v>
                </c:pt>
                <c:pt idx="1">
                  <c:v>53.17</c:v>
                </c:pt>
                <c:pt idx="2">
                  <c:v>54.17</c:v>
                </c:pt>
                <c:pt idx="3">
                  <c:v>53.91</c:v>
                </c:pt>
                <c:pt idx="4">
                  <c:v>52.86</c:v>
                </c:pt>
              </c:numCache>
            </c:numRef>
          </c:val>
          <c:extLst>
            <c:ext xmlns:c16="http://schemas.microsoft.com/office/drawing/2014/chart" uri="{C3380CC4-5D6E-409C-BE32-E72D297353CC}">
              <c16:uniqueId val="{00000000-AD87-4AC6-BE7D-86DF1DBC566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59.51</c:v>
                </c:pt>
                <c:pt idx="2">
                  <c:v>59.91</c:v>
                </c:pt>
                <c:pt idx="3">
                  <c:v>59.4</c:v>
                </c:pt>
                <c:pt idx="4">
                  <c:v>59.24</c:v>
                </c:pt>
              </c:numCache>
            </c:numRef>
          </c:val>
          <c:smooth val="0"/>
          <c:extLst>
            <c:ext xmlns:c16="http://schemas.microsoft.com/office/drawing/2014/chart" uri="{C3380CC4-5D6E-409C-BE32-E72D297353CC}">
              <c16:uniqueId val="{00000001-AD87-4AC6-BE7D-86DF1DBC566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84.67</c:v>
                </c:pt>
                <c:pt idx="1">
                  <c:v>84.81</c:v>
                </c:pt>
                <c:pt idx="2">
                  <c:v>81.86</c:v>
                </c:pt>
                <c:pt idx="3">
                  <c:v>81.95</c:v>
                </c:pt>
                <c:pt idx="4">
                  <c:v>81.650000000000006</c:v>
                </c:pt>
              </c:numCache>
            </c:numRef>
          </c:val>
          <c:extLst>
            <c:ext xmlns:c16="http://schemas.microsoft.com/office/drawing/2014/chart" uri="{C3380CC4-5D6E-409C-BE32-E72D297353CC}">
              <c16:uniqueId val="{00000000-443C-4937-AD9A-E73BDBED102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87.08</c:v>
                </c:pt>
                <c:pt idx="2">
                  <c:v>87.26</c:v>
                </c:pt>
                <c:pt idx="3">
                  <c:v>87.57</c:v>
                </c:pt>
                <c:pt idx="4">
                  <c:v>87.26</c:v>
                </c:pt>
              </c:numCache>
            </c:numRef>
          </c:val>
          <c:smooth val="0"/>
          <c:extLst>
            <c:ext xmlns:c16="http://schemas.microsoft.com/office/drawing/2014/chart" uri="{C3380CC4-5D6E-409C-BE32-E72D297353CC}">
              <c16:uniqueId val="{00000001-443C-4937-AD9A-E73BDBED102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106.21</c:v>
                </c:pt>
                <c:pt idx="1">
                  <c:v>108.6</c:v>
                </c:pt>
                <c:pt idx="2">
                  <c:v>108.75</c:v>
                </c:pt>
                <c:pt idx="3">
                  <c:v>105.18</c:v>
                </c:pt>
                <c:pt idx="4">
                  <c:v>103.4</c:v>
                </c:pt>
              </c:numCache>
            </c:numRef>
          </c:val>
          <c:extLst>
            <c:ext xmlns:c16="http://schemas.microsoft.com/office/drawing/2014/chart" uri="{C3380CC4-5D6E-409C-BE32-E72D297353CC}">
              <c16:uniqueId val="{00000000-E0EE-47E6-89AA-AC18452C5A0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111.17</c:v>
                </c:pt>
                <c:pt idx="2">
                  <c:v>110.91</c:v>
                </c:pt>
                <c:pt idx="3">
                  <c:v>111.49</c:v>
                </c:pt>
                <c:pt idx="4">
                  <c:v>109.09</c:v>
                </c:pt>
              </c:numCache>
            </c:numRef>
          </c:val>
          <c:smooth val="0"/>
          <c:extLst>
            <c:ext xmlns:c16="http://schemas.microsoft.com/office/drawing/2014/chart" uri="{C3380CC4-5D6E-409C-BE32-E72D297353CC}">
              <c16:uniqueId val="{00000001-E0EE-47E6-89AA-AC18452C5A0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39.409999999999997</c:v>
                </c:pt>
                <c:pt idx="1">
                  <c:v>42.04</c:v>
                </c:pt>
                <c:pt idx="2">
                  <c:v>44.13</c:v>
                </c:pt>
                <c:pt idx="3">
                  <c:v>46.18</c:v>
                </c:pt>
                <c:pt idx="4">
                  <c:v>48.01</c:v>
                </c:pt>
              </c:numCache>
            </c:numRef>
          </c:val>
          <c:extLst>
            <c:ext xmlns:c16="http://schemas.microsoft.com/office/drawing/2014/chart" uri="{C3380CC4-5D6E-409C-BE32-E72D297353CC}">
              <c16:uniqueId val="{00000000-D6C1-46FA-8704-5358C39D3D4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48.55</c:v>
                </c:pt>
                <c:pt idx="2">
                  <c:v>49.2</c:v>
                </c:pt>
                <c:pt idx="3">
                  <c:v>50.01</c:v>
                </c:pt>
                <c:pt idx="4">
                  <c:v>50.99</c:v>
                </c:pt>
              </c:numCache>
            </c:numRef>
          </c:val>
          <c:smooth val="0"/>
          <c:extLst>
            <c:ext xmlns:c16="http://schemas.microsoft.com/office/drawing/2014/chart" uri="{C3380CC4-5D6E-409C-BE32-E72D297353CC}">
              <c16:uniqueId val="{00000001-D6C1-46FA-8704-5358C39D3D4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14.65</c:v>
                </c:pt>
                <c:pt idx="1">
                  <c:v>18.02</c:v>
                </c:pt>
                <c:pt idx="2">
                  <c:v>5.9</c:v>
                </c:pt>
                <c:pt idx="3">
                  <c:v>24.73</c:v>
                </c:pt>
                <c:pt idx="4">
                  <c:v>25.77</c:v>
                </c:pt>
              </c:numCache>
            </c:numRef>
          </c:val>
          <c:extLst>
            <c:ext xmlns:c16="http://schemas.microsoft.com/office/drawing/2014/chart" uri="{C3380CC4-5D6E-409C-BE32-E72D297353CC}">
              <c16:uniqueId val="{00000000-B4DA-4B48-9810-87C943276AC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17.11</c:v>
                </c:pt>
                <c:pt idx="2">
                  <c:v>18.329999999999998</c:v>
                </c:pt>
                <c:pt idx="3">
                  <c:v>20.27</c:v>
                </c:pt>
                <c:pt idx="4">
                  <c:v>21.69</c:v>
                </c:pt>
              </c:numCache>
            </c:numRef>
          </c:val>
          <c:smooth val="0"/>
          <c:extLst>
            <c:ext xmlns:c16="http://schemas.microsoft.com/office/drawing/2014/chart" uri="{C3380CC4-5D6E-409C-BE32-E72D297353CC}">
              <c16:uniqueId val="{00000001-B4DA-4B48-9810-87C943276AC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71-46B6-AFAD-D8C12F1A720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0.78</c:v>
                </c:pt>
                <c:pt idx="2">
                  <c:v>0.92</c:v>
                </c:pt>
                <c:pt idx="3">
                  <c:v>0.87</c:v>
                </c:pt>
                <c:pt idx="4">
                  <c:v>0.93</c:v>
                </c:pt>
              </c:numCache>
            </c:numRef>
          </c:val>
          <c:smooth val="0"/>
          <c:extLst>
            <c:ext xmlns:c16="http://schemas.microsoft.com/office/drawing/2014/chart" uri="{C3380CC4-5D6E-409C-BE32-E72D297353CC}">
              <c16:uniqueId val="{00000001-2A71-46B6-AFAD-D8C12F1A720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211.17</c:v>
                </c:pt>
                <c:pt idx="1">
                  <c:v>243.65</c:v>
                </c:pt>
                <c:pt idx="2">
                  <c:v>278.57</c:v>
                </c:pt>
                <c:pt idx="3">
                  <c:v>256.92</c:v>
                </c:pt>
                <c:pt idx="4">
                  <c:v>281.31</c:v>
                </c:pt>
              </c:numCache>
            </c:numRef>
          </c:val>
          <c:extLst>
            <c:ext xmlns:c16="http://schemas.microsoft.com/office/drawing/2014/chart" uri="{C3380CC4-5D6E-409C-BE32-E72D297353CC}">
              <c16:uniqueId val="{00000000-FBE7-4A41-8297-47CC20C16B5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360.86</c:v>
                </c:pt>
                <c:pt idx="2">
                  <c:v>350.79</c:v>
                </c:pt>
                <c:pt idx="3">
                  <c:v>354.57</c:v>
                </c:pt>
                <c:pt idx="4">
                  <c:v>357.74</c:v>
                </c:pt>
              </c:numCache>
            </c:numRef>
          </c:val>
          <c:smooth val="0"/>
          <c:extLst>
            <c:ext xmlns:c16="http://schemas.microsoft.com/office/drawing/2014/chart" uri="{C3380CC4-5D6E-409C-BE32-E72D297353CC}">
              <c16:uniqueId val="{00000001-FBE7-4A41-8297-47CC20C16B5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520.38</c:v>
                </c:pt>
                <c:pt idx="1">
                  <c:v>480.05</c:v>
                </c:pt>
                <c:pt idx="2">
                  <c:v>435.02</c:v>
                </c:pt>
                <c:pt idx="3">
                  <c:v>384.66</c:v>
                </c:pt>
                <c:pt idx="4">
                  <c:v>350.36</c:v>
                </c:pt>
              </c:numCache>
            </c:numRef>
          </c:val>
          <c:extLst>
            <c:ext xmlns:c16="http://schemas.microsoft.com/office/drawing/2014/chart" uri="{C3380CC4-5D6E-409C-BE32-E72D297353CC}">
              <c16:uniqueId val="{00000000-C392-4A16-98E5-46436381DA7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309.27999999999997</c:v>
                </c:pt>
                <c:pt idx="2">
                  <c:v>322.92</c:v>
                </c:pt>
                <c:pt idx="3">
                  <c:v>303.45999999999998</c:v>
                </c:pt>
                <c:pt idx="4">
                  <c:v>307.27999999999997</c:v>
                </c:pt>
              </c:numCache>
            </c:numRef>
          </c:val>
          <c:smooth val="0"/>
          <c:extLst>
            <c:ext xmlns:c16="http://schemas.microsoft.com/office/drawing/2014/chart" uri="{C3380CC4-5D6E-409C-BE32-E72D297353CC}">
              <c16:uniqueId val="{00000001-C392-4A16-98E5-46436381DA7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78.599999999999994</c:v>
                </c:pt>
                <c:pt idx="1">
                  <c:v>80.819999999999993</c:v>
                </c:pt>
                <c:pt idx="2">
                  <c:v>82.23</c:v>
                </c:pt>
                <c:pt idx="3">
                  <c:v>86.33</c:v>
                </c:pt>
                <c:pt idx="4">
                  <c:v>86.85</c:v>
                </c:pt>
              </c:numCache>
            </c:numRef>
          </c:val>
          <c:extLst>
            <c:ext xmlns:c16="http://schemas.microsoft.com/office/drawing/2014/chart" uri="{C3380CC4-5D6E-409C-BE32-E72D297353CC}">
              <c16:uniqueId val="{00000000-0A39-4482-83F3-3D89EE11AEE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103.32</c:v>
                </c:pt>
                <c:pt idx="2">
                  <c:v>100.85</c:v>
                </c:pt>
                <c:pt idx="3">
                  <c:v>103.79</c:v>
                </c:pt>
                <c:pt idx="4">
                  <c:v>98.3</c:v>
                </c:pt>
              </c:numCache>
            </c:numRef>
          </c:val>
          <c:smooth val="0"/>
          <c:extLst>
            <c:ext xmlns:c16="http://schemas.microsoft.com/office/drawing/2014/chart" uri="{C3380CC4-5D6E-409C-BE32-E72D297353CC}">
              <c16:uniqueId val="{00000001-0A39-4482-83F3-3D89EE11AEE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303.87</c:v>
                </c:pt>
                <c:pt idx="1">
                  <c:v>296.22000000000003</c:v>
                </c:pt>
                <c:pt idx="2">
                  <c:v>292.31</c:v>
                </c:pt>
                <c:pt idx="3">
                  <c:v>278.67</c:v>
                </c:pt>
                <c:pt idx="4">
                  <c:v>277.66000000000003</c:v>
                </c:pt>
              </c:numCache>
            </c:numRef>
          </c:val>
          <c:extLst>
            <c:ext xmlns:c16="http://schemas.microsoft.com/office/drawing/2014/chart" uri="{C3380CC4-5D6E-409C-BE32-E72D297353CC}">
              <c16:uniqueId val="{00000000-20A4-4B30-8724-4CF39EA2E5B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168.56</c:v>
                </c:pt>
                <c:pt idx="2">
                  <c:v>167.1</c:v>
                </c:pt>
                <c:pt idx="3">
                  <c:v>167.86</c:v>
                </c:pt>
                <c:pt idx="4">
                  <c:v>173.68</c:v>
                </c:pt>
              </c:numCache>
            </c:numRef>
          </c:val>
          <c:smooth val="0"/>
          <c:extLst>
            <c:ext xmlns:c16="http://schemas.microsoft.com/office/drawing/2014/chart" uri="{C3380CC4-5D6E-409C-BE32-E72D297353CC}">
              <c16:uniqueId val="{00000001-20A4-4B30-8724-4CF39EA2E5B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63"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熊本県　天草市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A4</v>
      </c>
      <c r="X8" s="44"/>
      <c r="Y8" s="44"/>
      <c r="Z8" s="44"/>
      <c r="AA8" s="44"/>
      <c r="AB8" s="44"/>
      <c r="AC8" s="44"/>
      <c r="AD8" s="44" t="str">
        <f>データ!$M$6</f>
        <v>非設置</v>
      </c>
      <c r="AE8" s="44"/>
      <c r="AF8" s="44"/>
      <c r="AG8" s="44"/>
      <c r="AH8" s="44"/>
      <c r="AI8" s="44"/>
      <c r="AJ8" s="44"/>
      <c r="AK8" s="2"/>
      <c r="AL8" s="45">
        <f>データ!$R$6</f>
        <v>75101</v>
      </c>
      <c r="AM8" s="45"/>
      <c r="AN8" s="45"/>
      <c r="AO8" s="45"/>
      <c r="AP8" s="45"/>
      <c r="AQ8" s="45"/>
      <c r="AR8" s="45"/>
      <c r="AS8" s="45"/>
      <c r="AT8" s="46">
        <f>データ!$S$6</f>
        <v>683.82</v>
      </c>
      <c r="AU8" s="47"/>
      <c r="AV8" s="47"/>
      <c r="AW8" s="47"/>
      <c r="AX8" s="47"/>
      <c r="AY8" s="47"/>
      <c r="AZ8" s="47"/>
      <c r="BA8" s="47"/>
      <c r="BB8" s="48">
        <f>データ!$T$6</f>
        <v>109.83</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77.28</v>
      </c>
      <c r="J10" s="47"/>
      <c r="K10" s="47"/>
      <c r="L10" s="47"/>
      <c r="M10" s="47"/>
      <c r="N10" s="47"/>
      <c r="O10" s="81"/>
      <c r="P10" s="48">
        <f>データ!$P$6</f>
        <v>93.51</v>
      </c>
      <c r="Q10" s="48"/>
      <c r="R10" s="48"/>
      <c r="S10" s="48"/>
      <c r="T10" s="48"/>
      <c r="U10" s="48"/>
      <c r="V10" s="48"/>
      <c r="W10" s="45">
        <f>データ!$Q$6</f>
        <v>4708</v>
      </c>
      <c r="X10" s="45"/>
      <c r="Y10" s="45"/>
      <c r="Z10" s="45"/>
      <c r="AA10" s="45"/>
      <c r="AB10" s="45"/>
      <c r="AC10" s="45"/>
      <c r="AD10" s="2"/>
      <c r="AE10" s="2"/>
      <c r="AF10" s="2"/>
      <c r="AG10" s="2"/>
      <c r="AH10" s="2"/>
      <c r="AI10" s="2"/>
      <c r="AJ10" s="2"/>
      <c r="AK10" s="2"/>
      <c r="AL10" s="45">
        <f>データ!$U$6</f>
        <v>69284</v>
      </c>
      <c r="AM10" s="45"/>
      <c r="AN10" s="45"/>
      <c r="AO10" s="45"/>
      <c r="AP10" s="45"/>
      <c r="AQ10" s="45"/>
      <c r="AR10" s="45"/>
      <c r="AS10" s="45"/>
      <c r="AT10" s="46">
        <f>データ!$V$6</f>
        <v>182.71</v>
      </c>
      <c r="AU10" s="47"/>
      <c r="AV10" s="47"/>
      <c r="AW10" s="47"/>
      <c r="AX10" s="47"/>
      <c r="AY10" s="47"/>
      <c r="AZ10" s="47"/>
      <c r="BA10" s="47"/>
      <c r="BB10" s="48">
        <f>データ!$W$6</f>
        <v>379.2</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LooQDyZKc6bF3MlnLFwiYis46VyxlPEnD5v1wBf+bPM6NvpLBAv+EQWF+kYX9yre5Za0bLz+dEJvt9yX1VXngQ==" saltValue="4pFQzojt4SFvy3zSesHD6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432156</v>
      </c>
      <c r="D6" s="20">
        <f t="shared" si="3"/>
        <v>46</v>
      </c>
      <c r="E6" s="20">
        <f t="shared" si="3"/>
        <v>1</v>
      </c>
      <c r="F6" s="20">
        <f t="shared" si="3"/>
        <v>0</v>
      </c>
      <c r="G6" s="20">
        <f t="shared" si="3"/>
        <v>1</v>
      </c>
      <c r="H6" s="20" t="str">
        <f t="shared" si="3"/>
        <v>熊本県　天草市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77.28</v>
      </c>
      <c r="P6" s="21">
        <f t="shared" si="3"/>
        <v>93.51</v>
      </c>
      <c r="Q6" s="21">
        <f t="shared" si="3"/>
        <v>4708</v>
      </c>
      <c r="R6" s="21">
        <f t="shared" si="3"/>
        <v>75101</v>
      </c>
      <c r="S6" s="21">
        <f t="shared" si="3"/>
        <v>683.82</v>
      </c>
      <c r="T6" s="21">
        <f t="shared" si="3"/>
        <v>109.83</v>
      </c>
      <c r="U6" s="21">
        <f t="shared" si="3"/>
        <v>69284</v>
      </c>
      <c r="V6" s="21">
        <f t="shared" si="3"/>
        <v>182.71</v>
      </c>
      <c r="W6" s="21">
        <f t="shared" si="3"/>
        <v>379.2</v>
      </c>
      <c r="X6" s="22">
        <f>IF(X7="",NA(),X7)</f>
        <v>106.21</v>
      </c>
      <c r="Y6" s="22">
        <f t="shared" ref="Y6:AG6" si="4">IF(Y7="",NA(),Y7)</f>
        <v>108.6</v>
      </c>
      <c r="Z6" s="22">
        <f t="shared" si="4"/>
        <v>108.75</v>
      </c>
      <c r="AA6" s="22">
        <f t="shared" si="4"/>
        <v>105.18</v>
      </c>
      <c r="AB6" s="22">
        <f t="shared" si="4"/>
        <v>103.4</v>
      </c>
      <c r="AC6" s="22">
        <f t="shared" si="4"/>
        <v>111.44</v>
      </c>
      <c r="AD6" s="22">
        <f t="shared" si="4"/>
        <v>111.17</v>
      </c>
      <c r="AE6" s="22">
        <f t="shared" si="4"/>
        <v>110.91</v>
      </c>
      <c r="AF6" s="22">
        <f t="shared" si="4"/>
        <v>111.49</v>
      </c>
      <c r="AG6" s="22">
        <f t="shared" si="4"/>
        <v>109.09</v>
      </c>
      <c r="AH6" s="21" t="str">
        <f>IF(AH7="","",IF(AH7="-","【-】","【"&amp;SUBSTITUTE(TEXT(AH7,"#,##0.00"),"-","△")&amp;"】"))</f>
        <v>【108.70】</v>
      </c>
      <c r="AI6" s="21">
        <f>IF(AI7="",NA(),AI7)</f>
        <v>0</v>
      </c>
      <c r="AJ6" s="21">
        <f t="shared" ref="AJ6:AR6" si="5">IF(AJ7="",NA(),AJ7)</f>
        <v>0</v>
      </c>
      <c r="AK6" s="21">
        <f t="shared" si="5"/>
        <v>0</v>
      </c>
      <c r="AL6" s="21">
        <f t="shared" si="5"/>
        <v>0</v>
      </c>
      <c r="AM6" s="21">
        <f t="shared" si="5"/>
        <v>0</v>
      </c>
      <c r="AN6" s="22">
        <f t="shared" si="5"/>
        <v>1.03</v>
      </c>
      <c r="AO6" s="22">
        <f t="shared" si="5"/>
        <v>0.78</v>
      </c>
      <c r="AP6" s="22">
        <f t="shared" si="5"/>
        <v>0.92</v>
      </c>
      <c r="AQ6" s="22">
        <f t="shared" si="5"/>
        <v>0.87</v>
      </c>
      <c r="AR6" s="22">
        <f t="shared" si="5"/>
        <v>0.93</v>
      </c>
      <c r="AS6" s="21" t="str">
        <f>IF(AS7="","",IF(AS7="-","【-】","【"&amp;SUBSTITUTE(TEXT(AS7,"#,##0.00"),"-","△")&amp;"】"))</f>
        <v>【1.34】</v>
      </c>
      <c r="AT6" s="22">
        <f>IF(AT7="",NA(),AT7)</f>
        <v>211.17</v>
      </c>
      <c r="AU6" s="22">
        <f t="shared" ref="AU6:BC6" si="6">IF(AU7="",NA(),AU7)</f>
        <v>243.65</v>
      </c>
      <c r="AV6" s="22">
        <f t="shared" si="6"/>
        <v>278.57</v>
      </c>
      <c r="AW6" s="22">
        <f t="shared" si="6"/>
        <v>256.92</v>
      </c>
      <c r="AX6" s="22">
        <f t="shared" si="6"/>
        <v>281.31</v>
      </c>
      <c r="AY6" s="22">
        <f t="shared" si="6"/>
        <v>349.83</v>
      </c>
      <c r="AZ6" s="22">
        <f t="shared" si="6"/>
        <v>360.86</v>
      </c>
      <c r="BA6" s="22">
        <f t="shared" si="6"/>
        <v>350.79</v>
      </c>
      <c r="BB6" s="22">
        <f t="shared" si="6"/>
        <v>354.57</v>
      </c>
      <c r="BC6" s="22">
        <f t="shared" si="6"/>
        <v>357.74</v>
      </c>
      <c r="BD6" s="21" t="str">
        <f>IF(BD7="","",IF(BD7="-","【-】","【"&amp;SUBSTITUTE(TEXT(BD7,"#,##0.00"),"-","△")&amp;"】"))</f>
        <v>【252.29】</v>
      </c>
      <c r="BE6" s="22">
        <f>IF(BE7="",NA(),BE7)</f>
        <v>520.38</v>
      </c>
      <c r="BF6" s="22">
        <f t="shared" ref="BF6:BN6" si="7">IF(BF7="",NA(),BF7)</f>
        <v>480.05</v>
      </c>
      <c r="BG6" s="22">
        <f t="shared" si="7"/>
        <v>435.02</v>
      </c>
      <c r="BH6" s="22">
        <f t="shared" si="7"/>
        <v>384.66</v>
      </c>
      <c r="BI6" s="22">
        <f t="shared" si="7"/>
        <v>350.36</v>
      </c>
      <c r="BJ6" s="22">
        <f t="shared" si="7"/>
        <v>314.87</v>
      </c>
      <c r="BK6" s="22">
        <f t="shared" si="7"/>
        <v>309.27999999999997</v>
      </c>
      <c r="BL6" s="22">
        <f t="shared" si="7"/>
        <v>322.92</v>
      </c>
      <c r="BM6" s="22">
        <f t="shared" si="7"/>
        <v>303.45999999999998</v>
      </c>
      <c r="BN6" s="22">
        <f t="shared" si="7"/>
        <v>307.27999999999997</v>
      </c>
      <c r="BO6" s="21" t="str">
        <f>IF(BO7="","",IF(BO7="-","【-】","【"&amp;SUBSTITUTE(TEXT(BO7,"#,##0.00"),"-","△")&amp;"】"))</f>
        <v>【268.07】</v>
      </c>
      <c r="BP6" s="22">
        <f>IF(BP7="",NA(),BP7)</f>
        <v>78.599999999999994</v>
      </c>
      <c r="BQ6" s="22">
        <f t="shared" ref="BQ6:BY6" si="8">IF(BQ7="",NA(),BQ7)</f>
        <v>80.819999999999993</v>
      </c>
      <c r="BR6" s="22">
        <f t="shared" si="8"/>
        <v>82.23</v>
      </c>
      <c r="BS6" s="22">
        <f t="shared" si="8"/>
        <v>86.33</v>
      </c>
      <c r="BT6" s="22">
        <f t="shared" si="8"/>
        <v>86.85</v>
      </c>
      <c r="BU6" s="22">
        <f t="shared" si="8"/>
        <v>103.54</v>
      </c>
      <c r="BV6" s="22">
        <f t="shared" si="8"/>
        <v>103.32</v>
      </c>
      <c r="BW6" s="22">
        <f t="shared" si="8"/>
        <v>100.85</v>
      </c>
      <c r="BX6" s="22">
        <f t="shared" si="8"/>
        <v>103.79</v>
      </c>
      <c r="BY6" s="22">
        <f t="shared" si="8"/>
        <v>98.3</v>
      </c>
      <c r="BZ6" s="21" t="str">
        <f>IF(BZ7="","",IF(BZ7="-","【-】","【"&amp;SUBSTITUTE(TEXT(BZ7,"#,##0.00"),"-","△")&amp;"】"))</f>
        <v>【97.47】</v>
      </c>
      <c r="CA6" s="22">
        <f>IF(CA7="",NA(),CA7)</f>
        <v>303.87</v>
      </c>
      <c r="CB6" s="22">
        <f t="shared" ref="CB6:CJ6" si="9">IF(CB7="",NA(),CB7)</f>
        <v>296.22000000000003</v>
      </c>
      <c r="CC6" s="22">
        <f t="shared" si="9"/>
        <v>292.31</v>
      </c>
      <c r="CD6" s="22">
        <f t="shared" si="9"/>
        <v>278.67</v>
      </c>
      <c r="CE6" s="22">
        <f t="shared" si="9"/>
        <v>277.66000000000003</v>
      </c>
      <c r="CF6" s="22">
        <f t="shared" si="9"/>
        <v>167.46</v>
      </c>
      <c r="CG6" s="22">
        <f t="shared" si="9"/>
        <v>168.56</v>
      </c>
      <c r="CH6" s="22">
        <f t="shared" si="9"/>
        <v>167.1</v>
      </c>
      <c r="CI6" s="22">
        <f t="shared" si="9"/>
        <v>167.86</v>
      </c>
      <c r="CJ6" s="22">
        <f t="shared" si="9"/>
        <v>173.68</v>
      </c>
      <c r="CK6" s="21" t="str">
        <f>IF(CK7="","",IF(CK7="-","【-】","【"&amp;SUBSTITUTE(TEXT(CK7,"#,##0.00"),"-","△")&amp;"】"))</f>
        <v>【174.75】</v>
      </c>
      <c r="CL6" s="22">
        <f>IF(CL7="",NA(),CL7)</f>
        <v>54.35</v>
      </c>
      <c r="CM6" s="22">
        <f t="shared" ref="CM6:CU6" si="10">IF(CM7="",NA(),CM7)</f>
        <v>53.17</v>
      </c>
      <c r="CN6" s="22">
        <f t="shared" si="10"/>
        <v>54.17</v>
      </c>
      <c r="CO6" s="22">
        <f t="shared" si="10"/>
        <v>53.91</v>
      </c>
      <c r="CP6" s="22">
        <f t="shared" si="10"/>
        <v>52.86</v>
      </c>
      <c r="CQ6" s="22">
        <f t="shared" si="10"/>
        <v>59.46</v>
      </c>
      <c r="CR6" s="22">
        <f t="shared" si="10"/>
        <v>59.51</v>
      </c>
      <c r="CS6" s="22">
        <f t="shared" si="10"/>
        <v>59.91</v>
      </c>
      <c r="CT6" s="22">
        <f t="shared" si="10"/>
        <v>59.4</v>
      </c>
      <c r="CU6" s="22">
        <f t="shared" si="10"/>
        <v>59.24</v>
      </c>
      <c r="CV6" s="21" t="str">
        <f>IF(CV7="","",IF(CV7="-","【-】","【"&amp;SUBSTITUTE(TEXT(CV7,"#,##0.00"),"-","△")&amp;"】"))</f>
        <v>【59.97】</v>
      </c>
      <c r="CW6" s="22">
        <f>IF(CW7="",NA(),CW7)</f>
        <v>84.67</v>
      </c>
      <c r="CX6" s="22">
        <f t="shared" ref="CX6:DF6" si="11">IF(CX7="",NA(),CX7)</f>
        <v>84.81</v>
      </c>
      <c r="CY6" s="22">
        <f t="shared" si="11"/>
        <v>81.86</v>
      </c>
      <c r="CZ6" s="22">
        <f t="shared" si="11"/>
        <v>81.95</v>
      </c>
      <c r="DA6" s="22">
        <f t="shared" si="11"/>
        <v>81.650000000000006</v>
      </c>
      <c r="DB6" s="22">
        <f t="shared" si="11"/>
        <v>87.41</v>
      </c>
      <c r="DC6" s="22">
        <f t="shared" si="11"/>
        <v>87.08</v>
      </c>
      <c r="DD6" s="22">
        <f t="shared" si="11"/>
        <v>87.26</v>
      </c>
      <c r="DE6" s="22">
        <f t="shared" si="11"/>
        <v>87.57</v>
      </c>
      <c r="DF6" s="22">
        <f t="shared" si="11"/>
        <v>87.26</v>
      </c>
      <c r="DG6" s="21" t="str">
        <f>IF(DG7="","",IF(DG7="-","【-】","【"&amp;SUBSTITUTE(TEXT(DG7,"#,##0.00"),"-","△")&amp;"】"))</f>
        <v>【89.76】</v>
      </c>
      <c r="DH6" s="22">
        <f>IF(DH7="",NA(),DH7)</f>
        <v>39.409999999999997</v>
      </c>
      <c r="DI6" s="22">
        <f t="shared" ref="DI6:DQ6" si="12">IF(DI7="",NA(),DI7)</f>
        <v>42.04</v>
      </c>
      <c r="DJ6" s="22">
        <f t="shared" si="12"/>
        <v>44.13</v>
      </c>
      <c r="DK6" s="22">
        <f t="shared" si="12"/>
        <v>46.18</v>
      </c>
      <c r="DL6" s="22">
        <f t="shared" si="12"/>
        <v>48.01</v>
      </c>
      <c r="DM6" s="22">
        <f t="shared" si="12"/>
        <v>47.62</v>
      </c>
      <c r="DN6" s="22">
        <f t="shared" si="12"/>
        <v>48.55</v>
      </c>
      <c r="DO6" s="22">
        <f t="shared" si="12"/>
        <v>49.2</v>
      </c>
      <c r="DP6" s="22">
        <f t="shared" si="12"/>
        <v>50.01</v>
      </c>
      <c r="DQ6" s="22">
        <f t="shared" si="12"/>
        <v>50.99</v>
      </c>
      <c r="DR6" s="21" t="str">
        <f>IF(DR7="","",IF(DR7="-","【-】","【"&amp;SUBSTITUTE(TEXT(DR7,"#,##0.00"),"-","△")&amp;"】"))</f>
        <v>【51.51】</v>
      </c>
      <c r="DS6" s="22">
        <f>IF(DS7="",NA(),DS7)</f>
        <v>14.65</v>
      </c>
      <c r="DT6" s="22">
        <f t="shared" ref="DT6:EB6" si="13">IF(DT7="",NA(),DT7)</f>
        <v>18.02</v>
      </c>
      <c r="DU6" s="22">
        <f t="shared" si="13"/>
        <v>5.9</v>
      </c>
      <c r="DV6" s="22">
        <f t="shared" si="13"/>
        <v>24.73</v>
      </c>
      <c r="DW6" s="22">
        <f t="shared" si="13"/>
        <v>25.77</v>
      </c>
      <c r="DX6" s="22">
        <f t="shared" si="13"/>
        <v>16.27</v>
      </c>
      <c r="DY6" s="22">
        <f t="shared" si="13"/>
        <v>17.11</v>
      </c>
      <c r="DZ6" s="22">
        <f t="shared" si="13"/>
        <v>18.329999999999998</v>
      </c>
      <c r="EA6" s="22">
        <f t="shared" si="13"/>
        <v>20.27</v>
      </c>
      <c r="EB6" s="22">
        <f t="shared" si="13"/>
        <v>21.69</v>
      </c>
      <c r="EC6" s="21" t="str">
        <f>IF(EC7="","",IF(EC7="-","【-】","【"&amp;SUBSTITUTE(TEXT(EC7,"#,##0.00"),"-","△")&amp;"】"))</f>
        <v>【23.75】</v>
      </c>
      <c r="ED6" s="22">
        <f>IF(ED7="",NA(),ED7)</f>
        <v>0.17</v>
      </c>
      <c r="EE6" s="22">
        <f t="shared" ref="EE6:EM6" si="14">IF(EE7="",NA(),EE7)</f>
        <v>0.31</v>
      </c>
      <c r="EF6" s="22">
        <f t="shared" si="14"/>
        <v>0.19</v>
      </c>
      <c r="EG6" s="22">
        <f t="shared" si="14"/>
        <v>0.23</v>
      </c>
      <c r="EH6" s="22">
        <f t="shared" si="14"/>
        <v>0.25</v>
      </c>
      <c r="EI6" s="22">
        <f t="shared" si="14"/>
        <v>0.63</v>
      </c>
      <c r="EJ6" s="22">
        <f t="shared" si="14"/>
        <v>0.63</v>
      </c>
      <c r="EK6" s="22">
        <f t="shared" si="14"/>
        <v>0.6</v>
      </c>
      <c r="EL6" s="22">
        <f t="shared" si="14"/>
        <v>0.56000000000000005</v>
      </c>
      <c r="EM6" s="22">
        <f t="shared" si="14"/>
        <v>0.6</v>
      </c>
      <c r="EN6" s="21" t="str">
        <f>IF(EN7="","",IF(EN7="-","【-】","【"&amp;SUBSTITUTE(TEXT(EN7,"#,##0.00"),"-","△")&amp;"】"))</f>
        <v>【0.67】</v>
      </c>
    </row>
    <row r="7" spans="1:144" s="23" customFormat="1" x14ac:dyDescent="0.15">
      <c r="A7" s="15"/>
      <c r="B7" s="24">
        <v>2022</v>
      </c>
      <c r="C7" s="24">
        <v>432156</v>
      </c>
      <c r="D7" s="24">
        <v>46</v>
      </c>
      <c r="E7" s="24">
        <v>1</v>
      </c>
      <c r="F7" s="24">
        <v>0</v>
      </c>
      <c r="G7" s="24">
        <v>1</v>
      </c>
      <c r="H7" s="24" t="s">
        <v>93</v>
      </c>
      <c r="I7" s="24" t="s">
        <v>94</v>
      </c>
      <c r="J7" s="24" t="s">
        <v>95</v>
      </c>
      <c r="K7" s="24" t="s">
        <v>96</v>
      </c>
      <c r="L7" s="24" t="s">
        <v>97</v>
      </c>
      <c r="M7" s="24" t="s">
        <v>98</v>
      </c>
      <c r="N7" s="25" t="s">
        <v>99</v>
      </c>
      <c r="O7" s="25">
        <v>77.28</v>
      </c>
      <c r="P7" s="25">
        <v>93.51</v>
      </c>
      <c r="Q7" s="25">
        <v>4708</v>
      </c>
      <c r="R7" s="25">
        <v>75101</v>
      </c>
      <c r="S7" s="25">
        <v>683.82</v>
      </c>
      <c r="T7" s="25">
        <v>109.83</v>
      </c>
      <c r="U7" s="25">
        <v>69284</v>
      </c>
      <c r="V7" s="25">
        <v>182.71</v>
      </c>
      <c r="W7" s="25">
        <v>379.2</v>
      </c>
      <c r="X7" s="25">
        <v>106.21</v>
      </c>
      <c r="Y7" s="25">
        <v>108.6</v>
      </c>
      <c r="Z7" s="25">
        <v>108.75</v>
      </c>
      <c r="AA7" s="25">
        <v>105.18</v>
      </c>
      <c r="AB7" s="25">
        <v>103.4</v>
      </c>
      <c r="AC7" s="25">
        <v>111.44</v>
      </c>
      <c r="AD7" s="25">
        <v>111.17</v>
      </c>
      <c r="AE7" s="25">
        <v>110.91</v>
      </c>
      <c r="AF7" s="25">
        <v>111.49</v>
      </c>
      <c r="AG7" s="25">
        <v>109.09</v>
      </c>
      <c r="AH7" s="25">
        <v>108.7</v>
      </c>
      <c r="AI7" s="25">
        <v>0</v>
      </c>
      <c r="AJ7" s="25">
        <v>0</v>
      </c>
      <c r="AK7" s="25">
        <v>0</v>
      </c>
      <c r="AL7" s="25">
        <v>0</v>
      </c>
      <c r="AM7" s="25">
        <v>0</v>
      </c>
      <c r="AN7" s="25">
        <v>1.03</v>
      </c>
      <c r="AO7" s="25">
        <v>0.78</v>
      </c>
      <c r="AP7" s="25">
        <v>0.92</v>
      </c>
      <c r="AQ7" s="25">
        <v>0.87</v>
      </c>
      <c r="AR7" s="25">
        <v>0.93</v>
      </c>
      <c r="AS7" s="25">
        <v>1.34</v>
      </c>
      <c r="AT7" s="25">
        <v>211.17</v>
      </c>
      <c r="AU7" s="25">
        <v>243.65</v>
      </c>
      <c r="AV7" s="25">
        <v>278.57</v>
      </c>
      <c r="AW7" s="25">
        <v>256.92</v>
      </c>
      <c r="AX7" s="25">
        <v>281.31</v>
      </c>
      <c r="AY7" s="25">
        <v>349.83</v>
      </c>
      <c r="AZ7" s="25">
        <v>360.86</v>
      </c>
      <c r="BA7" s="25">
        <v>350.79</v>
      </c>
      <c r="BB7" s="25">
        <v>354.57</v>
      </c>
      <c r="BC7" s="25">
        <v>357.74</v>
      </c>
      <c r="BD7" s="25">
        <v>252.29</v>
      </c>
      <c r="BE7" s="25">
        <v>520.38</v>
      </c>
      <c r="BF7" s="25">
        <v>480.05</v>
      </c>
      <c r="BG7" s="25">
        <v>435.02</v>
      </c>
      <c r="BH7" s="25">
        <v>384.66</v>
      </c>
      <c r="BI7" s="25">
        <v>350.36</v>
      </c>
      <c r="BJ7" s="25">
        <v>314.87</v>
      </c>
      <c r="BK7" s="25">
        <v>309.27999999999997</v>
      </c>
      <c r="BL7" s="25">
        <v>322.92</v>
      </c>
      <c r="BM7" s="25">
        <v>303.45999999999998</v>
      </c>
      <c r="BN7" s="25">
        <v>307.27999999999997</v>
      </c>
      <c r="BO7" s="25">
        <v>268.07</v>
      </c>
      <c r="BP7" s="25">
        <v>78.599999999999994</v>
      </c>
      <c r="BQ7" s="25">
        <v>80.819999999999993</v>
      </c>
      <c r="BR7" s="25">
        <v>82.23</v>
      </c>
      <c r="BS7" s="25">
        <v>86.33</v>
      </c>
      <c r="BT7" s="25">
        <v>86.85</v>
      </c>
      <c r="BU7" s="25">
        <v>103.54</v>
      </c>
      <c r="BV7" s="25">
        <v>103.32</v>
      </c>
      <c r="BW7" s="25">
        <v>100.85</v>
      </c>
      <c r="BX7" s="25">
        <v>103.79</v>
      </c>
      <c r="BY7" s="25">
        <v>98.3</v>
      </c>
      <c r="BZ7" s="25">
        <v>97.47</v>
      </c>
      <c r="CA7" s="25">
        <v>303.87</v>
      </c>
      <c r="CB7" s="25">
        <v>296.22000000000003</v>
      </c>
      <c r="CC7" s="25">
        <v>292.31</v>
      </c>
      <c r="CD7" s="25">
        <v>278.67</v>
      </c>
      <c r="CE7" s="25">
        <v>277.66000000000003</v>
      </c>
      <c r="CF7" s="25">
        <v>167.46</v>
      </c>
      <c r="CG7" s="25">
        <v>168.56</v>
      </c>
      <c r="CH7" s="25">
        <v>167.1</v>
      </c>
      <c r="CI7" s="25">
        <v>167.86</v>
      </c>
      <c r="CJ7" s="25">
        <v>173.68</v>
      </c>
      <c r="CK7" s="25">
        <v>174.75</v>
      </c>
      <c r="CL7" s="25">
        <v>54.35</v>
      </c>
      <c r="CM7" s="25">
        <v>53.17</v>
      </c>
      <c r="CN7" s="25">
        <v>54.17</v>
      </c>
      <c r="CO7" s="25">
        <v>53.91</v>
      </c>
      <c r="CP7" s="25">
        <v>52.86</v>
      </c>
      <c r="CQ7" s="25">
        <v>59.46</v>
      </c>
      <c r="CR7" s="25">
        <v>59.51</v>
      </c>
      <c r="CS7" s="25">
        <v>59.91</v>
      </c>
      <c r="CT7" s="25">
        <v>59.4</v>
      </c>
      <c r="CU7" s="25">
        <v>59.24</v>
      </c>
      <c r="CV7" s="25">
        <v>59.97</v>
      </c>
      <c r="CW7" s="25">
        <v>84.67</v>
      </c>
      <c r="CX7" s="25">
        <v>84.81</v>
      </c>
      <c r="CY7" s="25">
        <v>81.86</v>
      </c>
      <c r="CZ7" s="25">
        <v>81.95</v>
      </c>
      <c r="DA7" s="25">
        <v>81.650000000000006</v>
      </c>
      <c r="DB7" s="25">
        <v>87.41</v>
      </c>
      <c r="DC7" s="25">
        <v>87.08</v>
      </c>
      <c r="DD7" s="25">
        <v>87.26</v>
      </c>
      <c r="DE7" s="25">
        <v>87.57</v>
      </c>
      <c r="DF7" s="25">
        <v>87.26</v>
      </c>
      <c r="DG7" s="25">
        <v>89.76</v>
      </c>
      <c r="DH7" s="25">
        <v>39.409999999999997</v>
      </c>
      <c r="DI7" s="25">
        <v>42.04</v>
      </c>
      <c r="DJ7" s="25">
        <v>44.13</v>
      </c>
      <c r="DK7" s="25">
        <v>46.18</v>
      </c>
      <c r="DL7" s="25">
        <v>48.01</v>
      </c>
      <c r="DM7" s="25">
        <v>47.62</v>
      </c>
      <c r="DN7" s="25">
        <v>48.55</v>
      </c>
      <c r="DO7" s="25">
        <v>49.2</v>
      </c>
      <c r="DP7" s="25">
        <v>50.01</v>
      </c>
      <c r="DQ7" s="25">
        <v>50.99</v>
      </c>
      <c r="DR7" s="25">
        <v>51.51</v>
      </c>
      <c r="DS7" s="25">
        <v>14.65</v>
      </c>
      <c r="DT7" s="25">
        <v>18.02</v>
      </c>
      <c r="DU7" s="25">
        <v>5.9</v>
      </c>
      <c r="DV7" s="25">
        <v>24.73</v>
      </c>
      <c r="DW7" s="25">
        <v>25.77</v>
      </c>
      <c r="DX7" s="25">
        <v>16.27</v>
      </c>
      <c r="DY7" s="25">
        <v>17.11</v>
      </c>
      <c r="DZ7" s="25">
        <v>18.329999999999998</v>
      </c>
      <c r="EA7" s="25">
        <v>20.27</v>
      </c>
      <c r="EB7" s="25">
        <v>21.69</v>
      </c>
      <c r="EC7" s="25">
        <v>23.75</v>
      </c>
      <c r="ED7" s="25">
        <v>0.17</v>
      </c>
      <c r="EE7" s="25">
        <v>0.31</v>
      </c>
      <c r="EF7" s="25">
        <v>0.19</v>
      </c>
      <c r="EG7" s="25">
        <v>0.23</v>
      </c>
      <c r="EH7" s="25">
        <v>0.25</v>
      </c>
      <c r="EI7" s="25">
        <v>0.63</v>
      </c>
      <c r="EJ7" s="25">
        <v>0.63</v>
      </c>
      <c r="EK7" s="25">
        <v>0.6</v>
      </c>
      <c r="EL7" s="25">
        <v>0.56000000000000005</v>
      </c>
      <c r="EM7" s="25">
        <v>0.6</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2023-12-05T01:01:54Z</dcterms:created>
  <dcterms:modified xsi:type="dcterms:W3CDTF">2024-01-26T12:56:15Z</dcterms:modified>
  <cp:category/>
</cp:coreProperties>
</file>