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846\Desktop\宇城市分析表\"/>
    </mc:Choice>
  </mc:AlternateContent>
  <xr:revisionPtr revIDLastSave="0" documentId="13_ncr:1_{895C0229-0528-49FA-8067-A575E5F92229}" xr6:coauthVersionLast="47" xr6:coauthVersionMax="47" xr10:uidLastSave="{00000000-0000-0000-0000-000000000000}"/>
  <workbookProtection workbookAlgorithmName="SHA-512" workbookHashValue="5zNh5Rsb5MEQL7Iucirgd0zdXtr3IpL3nVThtI+Mr6e7cEEFtSyBH1jr/PSSjuiC+Vr7crE+Z2mq/zhx3Bb6Bw==" workbookSaltValue="TB4xXvlSM09+iypD6Yegv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O6" i="5"/>
  <c r="I10" i="4" s="1"/>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F85" i="4"/>
  <c r="BB10" i="4"/>
  <c r="AT10" i="4"/>
  <c r="P10" i="4"/>
  <c r="AD8" i="4"/>
  <c r="W8" i="4"/>
  <c r="I8" i="4"/>
  <c r="B8" i="4"/>
</calcChain>
</file>

<file path=xl/sharedStrings.xml><?xml version="1.0" encoding="utf-8"?>
<sst xmlns="http://schemas.openxmlformats.org/spreadsheetml/2006/main" count="228" uniqueCount="116">
  <si>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</si>
  <si>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</si>
  <si>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</si>
  <si>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</si>
  <si>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</si>
  <si>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</si>
  <si>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</si>
  <si>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</si>
  <si>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</si>
  <si>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</si>
  <si>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</si>
  <si>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</si>
  <si>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</si>
  <si>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</si>
  <si>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</si>
  <si>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</si>
  <si>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</si>
  <si>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</si>
  <si>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</si>
  <si>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</si>
  <si>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</si>
  <si>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</si>
  <si>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</si>
  <si>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</si>
  <si>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</si>
  <si>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</si>
  <si>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</si>
  <si>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</si>
  <si>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</si>
  <si>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</si>
  <si>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</si>
  <si>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</si>
  <si>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</si>
  <si>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</si>
  <si>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</si>
  <si>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</si>
  <si>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</si>
  <si>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</si>
  <si>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</si>
  <si>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</si>
  <si>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</si>
  <si>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</si>
  <si>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</si>
  <si>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</si>
  <si>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</si>
  <si>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</si>
  <si>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</si>
  <si>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</si>
  <si>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</si>
  <si>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</si>
  <si>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</si>
  <si>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</si>
  <si>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</si>
  <si>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</si>
  <si>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</si>
  <si>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</si>
  <si>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</si>
  <si>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</si>
  <si>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</si>
  <si>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</si>
  <si>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</si>
  <si>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</si>
  <si>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</si>
  <si>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</si>
  <si>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</si>
  <si>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</si>
  <si>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</si>
  <si>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</si>
  <si>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</si>
  <si>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</si>
  <si>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</si>
  <si>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</si>
  <si>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</si>
  <si>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</si>
  <si>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</si>
  <si>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</si>
  <si>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</si>
  <si>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</si>
  <si>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</si>
  <si>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</si>
  <si>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</si>
  <si>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</si>
  <si>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</si>
  <si>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</si>
  <si>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</si>
  <si>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</si>
  <si>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</si>
  <si>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</si>
  <si>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</si>
  <si>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</si>
  <si>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</si>
  <si>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</si>
  <si>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</si>
  <si>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</si>
  <si>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</si>
  <si>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</si>
  <si>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</si>
  <si>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</si>
  <si>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</si>
  <si>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</si>
  <si>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</si>
  <si>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</si>
  <si>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</si>
  <si>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</si>
  <si>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</si>
  <si>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</si>
  <si>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</si>
  <si>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</si>
  <si>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</si>
  <si>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</si>
  <si>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</si>
  <si>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</si>
  <si>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</si>
  <si>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水道管については、年々老朽化が進んでおり、漏水による緊急的修繕が増加している状況にある。
　また、配水池や浄水場などの水道施設も老朽化が進んでおり、大規模な改修や修理が必要な時期である。
　令和5年度に改定予定の経営戦略に基づき、今後は合理的かつ計画的な更新、改修を予定している。</t>
    <rPh sb="96" eb="98">
      <t>レイワ</t>
    </rPh>
    <rPh sb="99" eb="101">
      <t>ネンド</t>
    </rPh>
    <rPh sb="102" eb="104">
      <t>カイテイ</t>
    </rPh>
    <rPh sb="104" eb="106">
      <t>ヨテイ</t>
    </rPh>
    <rPh sb="107" eb="109">
      <t>ケイエイ</t>
    </rPh>
    <rPh sb="109" eb="111">
      <t>センリャク</t>
    </rPh>
    <rPh sb="112" eb="113">
      <t>モト</t>
    </rPh>
    <rPh sb="116" eb="118">
      <t>コンゴ</t>
    </rPh>
    <phoneticPr fontId="4"/>
  </si>
  <si>
    <r>
      <rPr>
        <u/>
        <sz val="11"/>
        <color theme="1"/>
        <rFont val="ＭＳ ゴシック"/>
        <family val="3"/>
        <charset val="128"/>
      </rPr>
      <t>①･･･</t>
    </r>
    <r>
      <rPr>
        <sz val="11"/>
        <color theme="1"/>
        <rFont val="ＭＳ ゴシック"/>
        <family val="3"/>
        <charset val="128"/>
      </rPr>
      <t xml:space="preserve">有収水量の減少に伴う給水収益の減少があったものの、一般会計からの補助金の増や減価償却費の減の影響により数値は改善している。
</t>
    </r>
    <r>
      <rPr>
        <u/>
        <sz val="11"/>
        <color theme="1"/>
        <rFont val="ＭＳ ゴシック"/>
        <family val="3"/>
        <charset val="128"/>
      </rPr>
      <t>②･･･</t>
    </r>
    <r>
      <rPr>
        <sz val="11"/>
        <color theme="1"/>
        <rFont val="ＭＳ ゴシック"/>
        <family val="3"/>
        <charset val="128"/>
      </rPr>
      <t xml:space="preserve">営業活動に対する累積欠損金が発生していることから、給水収益の強化を図り、経営健全化に向けた取組が必要である。
</t>
    </r>
    <r>
      <rPr>
        <u/>
        <sz val="11"/>
        <color theme="1"/>
        <rFont val="ＭＳ ゴシック"/>
        <family val="3"/>
        <charset val="128"/>
      </rPr>
      <t>③④･･･</t>
    </r>
    <r>
      <rPr>
        <sz val="11"/>
        <color theme="1"/>
        <rFont val="ＭＳ ゴシック"/>
        <family val="3"/>
        <charset val="128"/>
      </rPr>
      <t xml:space="preserve">起債償還のピークは過ぎたものの、依然として残高が多く、水道事業会計を圧迫している状況にある。今後の償還額減少に併せ、管路更新による新たな起債についても、優先度の高い施設を選定することで、比率改善を図る。
</t>
    </r>
    <r>
      <rPr>
        <u/>
        <sz val="11"/>
        <color theme="1"/>
        <rFont val="ＭＳ ゴシック"/>
        <family val="3"/>
        <charset val="128"/>
      </rPr>
      <t>⑤⑥･･･</t>
    </r>
    <r>
      <rPr>
        <sz val="11"/>
        <color theme="1"/>
        <rFont val="ＭＳ ゴシック"/>
        <family val="3"/>
        <charset val="128"/>
      </rPr>
      <t xml:space="preserve">給水原価に対する費用は経常的経費が主であり、削減が厳しいため、料金改定により供給単価を上げ、改善を図る必要がある。
</t>
    </r>
    <r>
      <rPr>
        <u/>
        <sz val="11"/>
        <color theme="1"/>
        <rFont val="ＭＳ ゴシック"/>
        <family val="3"/>
        <charset val="128"/>
      </rPr>
      <t>⑦･･･</t>
    </r>
    <r>
      <rPr>
        <sz val="11"/>
        <color theme="1"/>
        <rFont val="ＭＳ ゴシック"/>
        <family val="3"/>
        <charset val="128"/>
      </rPr>
      <t xml:space="preserve">施設利用率が低い状況から、施設の見直しやダウンサイジングにより、適切な施設規模に改善することで、経営基盤の強化を図る。
</t>
    </r>
    <r>
      <rPr>
        <u/>
        <sz val="11"/>
        <color theme="1"/>
        <rFont val="ＭＳ ゴシック"/>
        <family val="3"/>
        <charset val="128"/>
      </rPr>
      <t>⑧･･･</t>
    </r>
    <r>
      <rPr>
        <sz val="11"/>
        <color theme="1"/>
        <rFont val="ＭＳ ゴシック"/>
        <family val="3"/>
        <charset val="128"/>
      </rPr>
      <t>有収率は前年度と比べ、多少改善しているが、水道管の老朽化に伴う漏水が増えてきている状況にあり、依然として全国平均値を下回っている。</t>
    </r>
    <rPh sb="4" eb="6">
      <t>ユウシュウ</t>
    </rPh>
    <rPh sb="6" eb="8">
      <t>スイリョウ</t>
    </rPh>
    <rPh sb="9" eb="11">
      <t>ゲンショウ</t>
    </rPh>
    <rPh sb="12" eb="13">
      <t>トモナ</t>
    </rPh>
    <rPh sb="14" eb="16">
      <t>キュウスイ</t>
    </rPh>
    <rPh sb="16" eb="18">
      <t>シュウエキ</t>
    </rPh>
    <rPh sb="19" eb="21">
      <t>ゲンショウ</t>
    </rPh>
    <rPh sb="29" eb="31">
      <t>イッパン</t>
    </rPh>
    <rPh sb="31" eb="33">
      <t>カイケイ</t>
    </rPh>
    <rPh sb="36" eb="39">
      <t>ホジョキン</t>
    </rPh>
    <rPh sb="40" eb="41">
      <t>ゾウ</t>
    </rPh>
    <rPh sb="42" eb="44">
      <t>ゲンカ</t>
    </rPh>
    <rPh sb="44" eb="47">
      <t>ショウキャクヒ</t>
    </rPh>
    <rPh sb="48" eb="49">
      <t>ゲン</t>
    </rPh>
    <rPh sb="50" eb="52">
      <t>エイキョウ</t>
    </rPh>
    <rPh sb="55" eb="57">
      <t>スウチ</t>
    </rPh>
    <rPh sb="58" eb="60">
      <t>カイゼン</t>
    </rPh>
    <rPh sb="71" eb="73">
      <t>エイギョウ</t>
    </rPh>
    <rPh sb="73" eb="75">
      <t>カツドウ</t>
    </rPh>
    <rPh sb="76" eb="77">
      <t>タイ</t>
    </rPh>
    <rPh sb="79" eb="81">
      <t>ルイセキ</t>
    </rPh>
    <rPh sb="81" eb="84">
      <t>ケッソンキン</t>
    </rPh>
    <rPh sb="85" eb="87">
      <t>ハッセイ</t>
    </rPh>
    <rPh sb="265" eb="266">
      <t>キビ</t>
    </rPh>
    <rPh sb="273" eb="275">
      <t>カイテイ</t>
    </rPh>
    <rPh sb="286" eb="288">
      <t>カイゼン</t>
    </rPh>
    <rPh sb="289" eb="290">
      <t>ハカ</t>
    </rPh>
    <rPh sb="368" eb="371">
      <t>ユウシュウリツ</t>
    </rPh>
    <rPh sb="372" eb="375">
      <t>ゼンネンド</t>
    </rPh>
    <rPh sb="376" eb="377">
      <t>クラ</t>
    </rPh>
    <rPh sb="379" eb="381">
      <t>タショウ</t>
    </rPh>
    <rPh sb="381" eb="383">
      <t>カイゼン</t>
    </rPh>
    <rPh sb="389" eb="392">
      <t>スイドウカン</t>
    </rPh>
    <rPh sb="393" eb="396">
      <t>ロウキュウカ</t>
    </rPh>
    <rPh sb="397" eb="398">
      <t>トモナ</t>
    </rPh>
    <rPh sb="399" eb="401">
      <t>ロウスイ</t>
    </rPh>
    <rPh sb="402" eb="403">
      <t>フ</t>
    </rPh>
    <rPh sb="409" eb="411">
      <t>ジョウキョウ</t>
    </rPh>
    <rPh sb="415" eb="417">
      <t>イゼン</t>
    </rPh>
    <rPh sb="420" eb="422">
      <t>ゼンコク</t>
    </rPh>
    <rPh sb="422" eb="425">
      <t>ヘイキンチ</t>
    </rPh>
    <rPh sb="426" eb="428">
      <t>シタマワ</t>
    </rPh>
    <phoneticPr fontId="4"/>
  </si>
  <si>
    <t>　今後の給水人口減少に伴い、給水収益の減少が見込まれる。一方で、水道施設の老朽化が進み、施設更新費用が増加することから、現状維持では水道事業の経営悪化が予想される。
　このため、平成31年4月に上水道事業と簡易水道事業の会計を統合し、経営の健全化促進と経営基盤の強化を図った。
　しかし、令和2年4月からの受水単価上昇に伴う営業費用の増加により、経営状況は悪化し、経営の合理化だけでは事業改善は困難な状況にあるため、令和5年4月に料金改定を行い、経営の改善を図っている。
　また、計画的な水道施設の更新や長寿命化を図る。</t>
    <rPh sb="208" eb="210">
      <t>レイワ</t>
    </rPh>
    <rPh sb="211" eb="212">
      <t>ネン</t>
    </rPh>
    <rPh sb="213" eb="214">
      <t>ガツ</t>
    </rPh>
    <rPh sb="215" eb="217">
      <t>リョウキン</t>
    </rPh>
    <rPh sb="217" eb="219">
      <t>カイテイ</t>
    </rPh>
    <rPh sb="220" eb="221">
      <t>オコナ</t>
    </rPh>
    <rPh sb="223" eb="225">
      <t>ケイエイ</t>
    </rPh>
    <rPh sb="226" eb="228">
      <t>カイゼン</t>
    </rPh>
    <rPh sb="229" eb="23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</si>
</sst>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0.08</c:v>
                </c:pt>
                <c:pt idx="1">
                  <c:v>0.27</c:v>
                </c:pt>
                <c:pt idx="2">
                  <c:v>0.39</c:v>
                </c:pt>
                <c:pt idx="3">
                  <c:v>0.18</c:v>
                </c:pt>
                <c:pt idx="4">
                  <c:v>0.14000000000000001</c:v>
                </c:pt>
              </c:numCache>
            </c:numRef>
          </c:val>
          <c:extLst>
            <c:ext xmlns:c16="http://schemas.microsoft.com/office/drawing/2014/chart" uri="{C3380CC4-5D6E-409C-BE32-E72D297353CC}">
              <c16:uniqueId val="{00000000-8E8C-4E9F-ADA2-07A704D68C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8E8C-4E9F-ADA2-07A704D68C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42.98</c:v>
                </c:pt>
                <c:pt idx="1">
                  <c:v>44.17</c:v>
                </c:pt>
                <c:pt idx="2">
                  <c:v>44.67</c:v>
                </c:pt>
                <c:pt idx="3">
                  <c:v>43.98</c:v>
                </c:pt>
                <c:pt idx="4">
                  <c:v>43.45</c:v>
                </c:pt>
              </c:numCache>
            </c:numRef>
          </c:val>
          <c:extLst>
            <c:ext xmlns:c16="http://schemas.microsoft.com/office/drawing/2014/chart" uri="{C3380CC4-5D6E-409C-BE32-E72D297353CC}">
              <c16:uniqueId val="{00000000-6F8C-412F-85F9-384AF479FC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6F8C-412F-85F9-384AF479FC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84.56</c:v>
                </c:pt>
                <c:pt idx="1">
                  <c:v>84.17</c:v>
                </c:pt>
                <c:pt idx="2">
                  <c:v>84.32</c:v>
                </c:pt>
                <c:pt idx="3">
                  <c:v>84.49</c:v>
                </c:pt>
                <c:pt idx="4">
                  <c:v>85.28</c:v>
                </c:pt>
              </c:numCache>
            </c:numRef>
          </c:val>
          <c:extLst>
            <c:ext xmlns:c16="http://schemas.microsoft.com/office/drawing/2014/chart" uri="{C3380CC4-5D6E-409C-BE32-E72D297353CC}">
              <c16:uniqueId val="{00000000-754A-416C-8B67-28A67DAA8B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754A-416C-8B67-28A67DAA8B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112.47</c:v>
                </c:pt>
                <c:pt idx="1">
                  <c:v>98.66</c:v>
                </c:pt>
                <c:pt idx="2">
                  <c:v>86.09</c:v>
                </c:pt>
                <c:pt idx="3">
                  <c:v>89.73</c:v>
                </c:pt>
                <c:pt idx="4">
                  <c:v>93.02</c:v>
                </c:pt>
              </c:numCache>
            </c:numRef>
          </c:val>
          <c:extLst>
            <c:ext xmlns:c16="http://schemas.microsoft.com/office/drawing/2014/chart" uri="{C3380CC4-5D6E-409C-BE32-E72D297353CC}">
              <c16:uniqueId val="{00000000-4C1A-4F34-8E2F-456C426E5C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4C1A-4F34-8E2F-456C426E5C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56.63</c:v>
                </c:pt>
                <c:pt idx="1">
                  <c:v>53.82</c:v>
                </c:pt>
                <c:pt idx="2">
                  <c:v>55.7</c:v>
                </c:pt>
                <c:pt idx="3">
                  <c:v>57.62</c:v>
                </c:pt>
                <c:pt idx="4">
                  <c:v>59.4</c:v>
                </c:pt>
              </c:numCache>
            </c:numRef>
          </c:val>
          <c:extLst>
            <c:ext xmlns:c16="http://schemas.microsoft.com/office/drawing/2014/chart" uri="{C3380CC4-5D6E-409C-BE32-E72D297353CC}">
              <c16:uniqueId val="{00000000-BBF9-45BC-A9F5-30AD42618F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BBF9-45BC-A9F5-30AD42618F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B-4A18-AB51-AA3DE62CB17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163B-4A18-AB51-AA3DE62CB17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quot;-&quot;">
                  <c:v>4.57</c:v>
                </c:pt>
                <c:pt idx="4" formatCode="#,##0.00;&quot;△&quot;#,##0.00;&quot;-&quot;">
                  <c:v>13.51</c:v>
                </c:pt>
              </c:numCache>
            </c:numRef>
          </c:val>
          <c:extLst>
            <c:ext xmlns:c16="http://schemas.microsoft.com/office/drawing/2014/chart" uri="{C3380CC4-5D6E-409C-BE32-E72D297353CC}">
              <c16:uniqueId val="{00000000-D9B8-472A-8B75-AA66516D90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D9B8-472A-8B75-AA66516D90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84.68</c:v>
                </c:pt>
                <c:pt idx="1">
                  <c:v>68.11</c:v>
                </c:pt>
                <c:pt idx="2">
                  <c:v>105.71</c:v>
                </c:pt>
                <c:pt idx="3">
                  <c:v>120.93</c:v>
                </c:pt>
                <c:pt idx="4">
                  <c:v>126.85</c:v>
                </c:pt>
              </c:numCache>
            </c:numRef>
          </c:val>
          <c:extLst>
            <c:ext xmlns:c16="http://schemas.microsoft.com/office/drawing/2014/chart" uri="{C3380CC4-5D6E-409C-BE32-E72D297353CC}">
              <c16:uniqueId val="{00000000-0190-42F0-B2B1-B41DD748CA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0190-42F0-B2B1-B41DD748CA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429.4</c:v>
                </c:pt>
                <c:pt idx="1">
                  <c:v>419.52</c:v>
                </c:pt>
                <c:pt idx="2">
                  <c:v>382.27</c:v>
                </c:pt>
                <c:pt idx="3">
                  <c:v>352.47</c:v>
                </c:pt>
                <c:pt idx="4">
                  <c:v>326.66000000000003</c:v>
                </c:pt>
              </c:numCache>
            </c:numRef>
          </c:val>
          <c:extLst>
            <c:ext xmlns:c16="http://schemas.microsoft.com/office/drawing/2014/chart" uri="{C3380CC4-5D6E-409C-BE32-E72D297353CC}">
              <c16:uniqueId val="{00000000-AC67-451A-9A78-E93C4601916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AC67-451A-9A78-E93C4601916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92.21</c:v>
                </c:pt>
                <c:pt idx="1">
                  <c:v>89.35</c:v>
                </c:pt>
                <c:pt idx="2">
                  <c:v>80.3</c:v>
                </c:pt>
                <c:pt idx="3">
                  <c:v>84.39</c:v>
                </c:pt>
                <c:pt idx="4">
                  <c:v>83.61</c:v>
                </c:pt>
              </c:numCache>
            </c:numRef>
          </c:val>
          <c:extLst>
            <c:ext xmlns:c16="http://schemas.microsoft.com/office/drawing/2014/chart" uri="{C3380CC4-5D6E-409C-BE32-E72D297353CC}">
              <c16:uniqueId val="{00000000-28DA-4D45-86F1-9C649AAE8E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28DA-4D45-86F1-9C649AAE8E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248.16</c:v>
                </c:pt>
                <c:pt idx="1">
                  <c:v>248.38</c:v>
                </c:pt>
                <c:pt idx="2">
                  <c:v>276.8</c:v>
                </c:pt>
                <c:pt idx="3">
                  <c:v>264.13</c:v>
                </c:pt>
                <c:pt idx="4">
                  <c:v>266.95</c:v>
                </c:pt>
              </c:numCache>
            </c:numRef>
          </c:val>
          <c:extLst>
            <c:ext xmlns:c16="http://schemas.microsoft.com/office/drawing/2014/chart" uri="{C3380CC4-5D6E-409C-BE32-E72D297353CC}">
              <c16:uniqueId val="{00000000-F9BE-4FBB-BEF7-303DBA1C9A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F9BE-4FBB-BEF7-303DBA1C9A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2"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熊本県　宇城市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57562</v>
      </c>
      <c r="AM8" s="66"/>
      <c r="AN8" s="66"/>
      <c r="AO8" s="66"/>
      <c r="AP8" s="66"/>
      <c r="AQ8" s="66"/>
      <c r="AR8" s="66"/>
      <c r="AS8" s="66"/>
      <c r="AT8" s="37">
        <f>データ!$S$6</f>
        <v>188.67</v>
      </c>
      <c r="AU8" s="38"/>
      <c r="AV8" s="38"/>
      <c r="AW8" s="38"/>
      <c r="AX8" s="38"/>
      <c r="AY8" s="38"/>
      <c r="AZ8" s="38"/>
      <c r="BA8" s="38"/>
      <c r="BB8" s="55">
        <f>データ!$T$6</f>
        <v>305.08999999999997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63.52</v>
      </c>
      <c r="J10" s="38"/>
      <c r="K10" s="38"/>
      <c r="L10" s="38"/>
      <c r="M10" s="38"/>
      <c r="N10" s="38"/>
      <c r="O10" s="65"/>
      <c r="P10" s="55">
        <f>データ!$P$6</f>
        <v>74.75</v>
      </c>
      <c r="Q10" s="55"/>
      <c r="R10" s="55"/>
      <c r="S10" s="55"/>
      <c r="T10" s="55"/>
      <c r="U10" s="55"/>
      <c r="V10" s="55"/>
      <c r="W10" s="66">
        <f>データ!$Q$6</f>
        <v>4570</v>
      </c>
      <c r="X10" s="66"/>
      <c r="Y10" s="66"/>
      <c r="Z10" s="66"/>
      <c r="AA10" s="66"/>
      <c r="AB10" s="66"/>
      <c r="AC10" s="66"/>
      <c r="AD10" s="2"/>
      <c r="AE10" s="2"/>
      <c r="AF10" s="2"/>
      <c r="AG10" s="2"/>
      <c r="AH10" s="2"/>
      <c r="AI10" s="2"/>
      <c r="AJ10" s="2"/>
      <c r="AK10" s="2"/>
      <c r="AL10" s="66">
        <f>データ!$U$6</f>
        <v>42730</v>
      </c>
      <c r="AM10" s="66"/>
      <c r="AN10" s="66"/>
      <c r="AO10" s="66"/>
      <c r="AP10" s="66"/>
      <c r="AQ10" s="66"/>
      <c r="AR10" s="66"/>
      <c r="AS10" s="66"/>
      <c r="AT10" s="37">
        <f>データ!$V$6</f>
        <v>76.92</v>
      </c>
      <c r="AU10" s="38"/>
      <c r="AV10" s="38"/>
      <c r="AW10" s="38"/>
      <c r="AX10" s="38"/>
      <c r="AY10" s="38"/>
      <c r="AZ10" s="38"/>
      <c r="BA10" s="38"/>
      <c r="BB10" s="55">
        <f>データ!$W$6</f>
        <v>555.51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115</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aqnUNTjgexwhQN2bw74sE6SlbXaVO8+tqC2/NFUKP0QxWEmgJ6JEgYeJm+v/Rq2qoKAylDjiCT6WOfs7Wj77Q==" saltValue="jnuDdVFBcytZZ0HW3UhN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432130</v>
      </c>
      <c r="D6" s="20">
        <f t="shared" si="3"/>
        <v>46</v>
      </c>
      <c r="E6" s="20">
        <f t="shared" si="3"/>
        <v>1</v>
      </c>
      <c r="F6" s="20">
        <f t="shared" si="3"/>
        <v>0</v>
      </c>
      <c r="G6" s="20">
        <f t="shared" si="3"/>
        <v>1</v>
      </c>
      <c r="H6" s="20" t="str">
        <f t="shared" si="3"/>
        <v>熊本県　宇城市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63.52</v>
      </c>
      <c r="P6" s="21">
        <f t="shared" si="3"/>
        <v>74.75</v>
      </c>
      <c r="Q6" s="21">
        <f t="shared" si="3"/>
        <v>4570</v>
      </c>
      <c r="R6" s="21">
        <f t="shared" si="3"/>
        <v>57562</v>
      </c>
      <c r="S6" s="21">
        <f t="shared" si="3"/>
        <v>188.67</v>
      </c>
      <c r="T6" s="21">
        <f t="shared" si="3"/>
        <v>305.08999999999997</v>
      </c>
      <c r="U6" s="21">
        <f t="shared" si="3"/>
        <v>42730</v>
      </c>
      <c r="V6" s="21">
        <f t="shared" si="3"/>
        <v>76.92</v>
      </c>
      <c r="W6" s="21">
        <f t="shared" si="3"/>
        <v>555.51</v>
      </c>
      <c r="X6" s="22">
        <f>IF(X7="",NA(),X7)</f>
        <v>112.47</v>
      </c>
      <c r="Y6" s="22">
        <f t="shared" ref="Y6:AG6" si="4">IF(Y7="",NA(),Y7)</f>
        <v>98.66</v>
      </c>
      <c r="Z6" s="22">
        <f t="shared" si="4"/>
        <v>86.09</v>
      </c>
      <c r="AA6" s="22">
        <f t="shared" si="4"/>
        <v>89.73</v>
      </c>
      <c r="AB6" s="22">
        <f t="shared" si="4"/>
        <v>93.02</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2">
        <f t="shared" si="5"/>
        <v>4.57</v>
      </c>
      <c r="AM6" s="22">
        <f t="shared" si="5"/>
        <v>13.51</v>
      </c>
      <c r="AN6" s="22">
        <f t="shared" si="5"/>
        <v>2.74</v>
      </c>
      <c r="AO6" s="22">
        <f t="shared" si="5"/>
        <v>3.7</v>
      </c>
      <c r="AP6" s="22">
        <f t="shared" si="5"/>
        <v>4.34</v>
      </c>
      <c r="AQ6" s="22">
        <f t="shared" si="5"/>
        <v>4.6900000000000004</v>
      </c>
      <c r="AR6" s="22">
        <f t="shared" si="5"/>
        <v>4.72</v>
      </c>
      <c r="AS6" s="21" t="str">
        <f>IF(AS7="","",IF(AS7="-","【-】","【"&amp;SUBSTITUTE(TEXT(AS7,"#,##0.00"),"-","△")&amp;"】"))</f>
        <v>【1.34】</v>
      </c>
      <c r="AT6" s="22">
        <f>IF(AT7="",NA(),AT7)</f>
        <v>84.68</v>
      </c>
      <c r="AU6" s="22">
        <f t="shared" ref="AU6:BC6" si="6">IF(AU7="",NA(),AU7)</f>
        <v>68.11</v>
      </c>
      <c r="AV6" s="22">
        <f t="shared" si="6"/>
        <v>105.71</v>
      </c>
      <c r="AW6" s="22">
        <f t="shared" si="6"/>
        <v>120.93</v>
      </c>
      <c r="AX6" s="22">
        <f t="shared" si="6"/>
        <v>126.85</v>
      </c>
      <c r="AY6" s="22">
        <f t="shared" si="6"/>
        <v>366.03</v>
      </c>
      <c r="AZ6" s="22">
        <f t="shared" si="6"/>
        <v>365.18</v>
      </c>
      <c r="BA6" s="22">
        <f t="shared" si="6"/>
        <v>327.77</v>
      </c>
      <c r="BB6" s="22">
        <f t="shared" si="6"/>
        <v>338.02</v>
      </c>
      <c r="BC6" s="22">
        <f t="shared" si="6"/>
        <v>345.94</v>
      </c>
      <c r="BD6" s="21" t="str">
        <f>IF(BD7="","",IF(BD7="-","【-】","【"&amp;SUBSTITUTE(TEXT(BD7,"#,##0.00"),"-","△")&amp;"】"))</f>
        <v>【252.29】</v>
      </c>
      <c r="BE6" s="22">
        <f>IF(BE7="",NA(),BE7)</f>
        <v>429.4</v>
      </c>
      <c r="BF6" s="22">
        <f t="shared" ref="BF6:BN6" si="7">IF(BF7="",NA(),BF7)</f>
        <v>419.52</v>
      </c>
      <c r="BG6" s="22">
        <f t="shared" si="7"/>
        <v>382.27</v>
      </c>
      <c r="BH6" s="22">
        <f t="shared" si="7"/>
        <v>352.47</v>
      </c>
      <c r="BI6" s="22">
        <f t="shared" si="7"/>
        <v>326.66000000000003</v>
      </c>
      <c r="BJ6" s="22">
        <f t="shared" si="7"/>
        <v>370.12</v>
      </c>
      <c r="BK6" s="22">
        <f t="shared" si="7"/>
        <v>371.65</v>
      </c>
      <c r="BL6" s="22">
        <f t="shared" si="7"/>
        <v>397.1</v>
      </c>
      <c r="BM6" s="22">
        <f t="shared" si="7"/>
        <v>379.91</v>
      </c>
      <c r="BN6" s="22">
        <f t="shared" si="7"/>
        <v>386.61</v>
      </c>
      <c r="BO6" s="21" t="str">
        <f>IF(BO7="","",IF(BO7="-","【-】","【"&amp;SUBSTITUTE(TEXT(BO7,"#,##0.00"),"-","△")&amp;"】"))</f>
        <v>【268.07】</v>
      </c>
      <c r="BP6" s="22">
        <f>IF(BP7="",NA(),BP7)</f>
        <v>92.21</v>
      </c>
      <c r="BQ6" s="22">
        <f t="shared" ref="BQ6:BY6" si="8">IF(BQ7="",NA(),BQ7)</f>
        <v>89.35</v>
      </c>
      <c r="BR6" s="22">
        <f t="shared" si="8"/>
        <v>80.3</v>
      </c>
      <c r="BS6" s="22">
        <f t="shared" si="8"/>
        <v>84.39</v>
      </c>
      <c r="BT6" s="22">
        <f t="shared" si="8"/>
        <v>83.61</v>
      </c>
      <c r="BU6" s="22">
        <f t="shared" si="8"/>
        <v>100.42</v>
      </c>
      <c r="BV6" s="22">
        <f t="shared" si="8"/>
        <v>98.77</v>
      </c>
      <c r="BW6" s="22">
        <f t="shared" si="8"/>
        <v>95.79</v>
      </c>
      <c r="BX6" s="22">
        <f t="shared" si="8"/>
        <v>98.3</v>
      </c>
      <c r="BY6" s="22">
        <f t="shared" si="8"/>
        <v>93.82</v>
      </c>
      <c r="BZ6" s="21" t="str">
        <f>IF(BZ7="","",IF(BZ7="-","【-】","【"&amp;SUBSTITUTE(TEXT(BZ7,"#,##0.00"),"-","△")&amp;"】"))</f>
        <v>【97.47】</v>
      </c>
      <c r="CA6" s="22">
        <f>IF(CA7="",NA(),CA7)</f>
        <v>248.16</v>
      </c>
      <c r="CB6" s="22">
        <f t="shared" ref="CB6:CJ6" si="9">IF(CB7="",NA(),CB7)</f>
        <v>248.38</v>
      </c>
      <c r="CC6" s="22">
        <f t="shared" si="9"/>
        <v>276.8</v>
      </c>
      <c r="CD6" s="22">
        <f t="shared" si="9"/>
        <v>264.13</v>
      </c>
      <c r="CE6" s="22">
        <f t="shared" si="9"/>
        <v>266.95</v>
      </c>
      <c r="CF6" s="22">
        <f t="shared" si="9"/>
        <v>171.67</v>
      </c>
      <c r="CG6" s="22">
        <f t="shared" si="9"/>
        <v>173.67</v>
      </c>
      <c r="CH6" s="22">
        <f t="shared" si="9"/>
        <v>171.13</v>
      </c>
      <c r="CI6" s="22">
        <f t="shared" si="9"/>
        <v>173.7</v>
      </c>
      <c r="CJ6" s="22">
        <f t="shared" si="9"/>
        <v>178.94</v>
      </c>
      <c r="CK6" s="21" t="str">
        <f>IF(CK7="","",IF(CK7="-","【-】","【"&amp;SUBSTITUTE(TEXT(CK7,"#,##0.00"),"-","△")&amp;"】"))</f>
        <v>【174.75】</v>
      </c>
      <c r="CL6" s="22">
        <f>IF(CL7="",NA(),CL7)</f>
        <v>42.98</v>
      </c>
      <c r="CM6" s="22">
        <f t="shared" ref="CM6:CU6" si="10">IF(CM7="",NA(),CM7)</f>
        <v>44.17</v>
      </c>
      <c r="CN6" s="22">
        <f t="shared" si="10"/>
        <v>44.67</v>
      </c>
      <c r="CO6" s="22">
        <f t="shared" si="10"/>
        <v>43.98</v>
      </c>
      <c r="CP6" s="22">
        <f t="shared" si="10"/>
        <v>43.45</v>
      </c>
      <c r="CQ6" s="22">
        <f t="shared" si="10"/>
        <v>59.74</v>
      </c>
      <c r="CR6" s="22">
        <f t="shared" si="10"/>
        <v>59.67</v>
      </c>
      <c r="CS6" s="22">
        <f t="shared" si="10"/>
        <v>60.12</v>
      </c>
      <c r="CT6" s="22">
        <f t="shared" si="10"/>
        <v>60.34</v>
      </c>
      <c r="CU6" s="22">
        <f t="shared" si="10"/>
        <v>59.54</v>
      </c>
      <c r="CV6" s="21" t="str">
        <f>IF(CV7="","",IF(CV7="-","【-】","【"&amp;SUBSTITUTE(TEXT(CV7,"#,##0.00"),"-","△")&amp;"】"))</f>
        <v>【59.97】</v>
      </c>
      <c r="CW6" s="22">
        <f>IF(CW7="",NA(),CW7)</f>
        <v>84.56</v>
      </c>
      <c r="CX6" s="22">
        <f t="shared" ref="CX6:DF6" si="11">IF(CX7="",NA(),CX7)</f>
        <v>84.17</v>
      </c>
      <c r="CY6" s="22">
        <f t="shared" si="11"/>
        <v>84.32</v>
      </c>
      <c r="CZ6" s="22">
        <f t="shared" si="11"/>
        <v>84.49</v>
      </c>
      <c r="DA6" s="22">
        <f t="shared" si="11"/>
        <v>85.28</v>
      </c>
      <c r="DB6" s="22">
        <f t="shared" si="11"/>
        <v>84.8</v>
      </c>
      <c r="DC6" s="22">
        <f t="shared" si="11"/>
        <v>84.6</v>
      </c>
      <c r="DD6" s="22">
        <f t="shared" si="11"/>
        <v>84.24</v>
      </c>
      <c r="DE6" s="22">
        <f t="shared" si="11"/>
        <v>84.19</v>
      </c>
      <c r="DF6" s="22">
        <f t="shared" si="11"/>
        <v>83.93</v>
      </c>
      <c r="DG6" s="21" t="str">
        <f>IF(DG7="","",IF(DG7="-","【-】","【"&amp;SUBSTITUTE(TEXT(DG7,"#,##0.00"),"-","△")&amp;"】"))</f>
        <v>【89.76】</v>
      </c>
      <c r="DH6" s="22">
        <f>IF(DH7="",NA(),DH7)</f>
        <v>56.63</v>
      </c>
      <c r="DI6" s="22">
        <f t="shared" ref="DI6:DQ6" si="12">IF(DI7="",NA(),DI7)</f>
        <v>53.82</v>
      </c>
      <c r="DJ6" s="22">
        <f t="shared" si="12"/>
        <v>55.7</v>
      </c>
      <c r="DK6" s="22">
        <f t="shared" si="12"/>
        <v>57.62</v>
      </c>
      <c r="DL6" s="22">
        <f t="shared" si="12"/>
        <v>59.4</v>
      </c>
      <c r="DM6" s="22">
        <f t="shared" si="12"/>
        <v>47.66</v>
      </c>
      <c r="DN6" s="22">
        <f t="shared" si="12"/>
        <v>48.17</v>
      </c>
      <c r="DO6" s="22">
        <f t="shared" si="12"/>
        <v>48.83</v>
      </c>
      <c r="DP6" s="22">
        <f t="shared" si="12"/>
        <v>49.96</v>
      </c>
      <c r="DQ6" s="22">
        <f t="shared" si="12"/>
        <v>50.82</v>
      </c>
      <c r="DR6" s="21" t="str">
        <f>IF(DR7="","",IF(DR7="-","【-】","【"&amp;SUBSTITUTE(TEXT(DR7,"#,##0.00"),"-","△")&amp;"】"))</f>
        <v>【51.51】</v>
      </c>
      <c r="DS6" s="21">
        <f>IF(DS7="",NA(),DS7)</f>
        <v>0</v>
      </c>
      <c r="DT6" s="21">
        <f t="shared" ref="DT6:EB6" si="13">IF(DT7="",NA(),DT7)</f>
        <v>0</v>
      </c>
      <c r="DU6" s="21">
        <f t="shared" si="13"/>
        <v>0</v>
      </c>
      <c r="DV6" s="21">
        <f t="shared" si="13"/>
        <v>0</v>
      </c>
      <c r="DW6" s="21">
        <f t="shared" si="13"/>
        <v>0</v>
      </c>
      <c r="DX6" s="22">
        <f t="shared" si="13"/>
        <v>15.1</v>
      </c>
      <c r="DY6" s="22">
        <f t="shared" si="13"/>
        <v>17.12</v>
      </c>
      <c r="DZ6" s="22">
        <f t="shared" si="13"/>
        <v>18.18</v>
      </c>
      <c r="EA6" s="22">
        <f t="shared" si="13"/>
        <v>19.32</v>
      </c>
      <c r="EB6" s="22">
        <f t="shared" si="13"/>
        <v>21.16</v>
      </c>
      <c r="EC6" s="21" t="str">
        <f>IF(EC7="","",IF(EC7="-","【-】","【"&amp;SUBSTITUTE(TEXT(EC7,"#,##0.00"),"-","△")&amp;"】"))</f>
        <v>【23.75】</v>
      </c>
      <c r="ED6" s="22">
        <f>IF(ED7="",NA(),ED7)</f>
        <v>0.08</v>
      </c>
      <c r="EE6" s="22">
        <f t="shared" ref="EE6:EM6" si="14">IF(EE7="",NA(),EE7)</f>
        <v>0.27</v>
      </c>
      <c r="EF6" s="22">
        <f t="shared" si="14"/>
        <v>0.39</v>
      </c>
      <c r="EG6" s="22">
        <f t="shared" si="14"/>
        <v>0.18</v>
      </c>
      <c r="EH6" s="22">
        <f t="shared" si="14"/>
        <v>0.14000000000000001</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432130</v>
      </c>
      <c r="D7" s="24">
        <v>46</v>
      </c>
      <c r="E7" s="24">
        <v>1</v>
      </c>
      <c r="F7" s="24">
        <v>0</v>
      </c>
      <c r="G7" s="24">
        <v>1</v>
      </c>
      <c r="H7" s="24" t="s">
        <v>93</v>
      </c>
      <c r="I7" s="24" t="s">
        <v>94</v>
      </c>
      <c r="J7" s="24" t="s">
        <v>95</v>
      </c>
      <c r="K7" s="24" t="s">
        <v>96</v>
      </c>
      <c r="L7" s="24" t="s">
        <v>97</v>
      </c>
      <c r="M7" s="24" t="s">
        <v>98</v>
      </c>
      <c r="N7" s="25" t="s">
        <v>99</v>
      </c>
      <c r="O7" s="25">
        <v>63.52</v>
      </c>
      <c r="P7" s="25">
        <v>74.75</v>
      </c>
      <c r="Q7" s="25">
        <v>4570</v>
      </c>
      <c r="R7" s="25">
        <v>57562</v>
      </c>
      <c r="S7" s="25">
        <v>188.67</v>
      </c>
      <c r="T7" s="25">
        <v>305.08999999999997</v>
      </c>
      <c r="U7" s="25">
        <v>42730</v>
      </c>
      <c r="V7" s="25">
        <v>76.92</v>
      </c>
      <c r="W7" s="25">
        <v>555.51</v>
      </c>
      <c r="X7" s="25">
        <v>112.47</v>
      </c>
      <c r="Y7" s="25">
        <v>98.66</v>
      </c>
      <c r="Z7" s="25">
        <v>86.09</v>
      </c>
      <c r="AA7" s="25">
        <v>89.73</v>
      </c>
      <c r="AB7" s="25">
        <v>93.02</v>
      </c>
      <c r="AC7" s="25">
        <v>110.66</v>
      </c>
      <c r="AD7" s="25">
        <v>109.01</v>
      </c>
      <c r="AE7" s="25">
        <v>108.83</v>
      </c>
      <c r="AF7" s="25">
        <v>109.23</v>
      </c>
      <c r="AG7" s="25">
        <v>108.04</v>
      </c>
      <c r="AH7" s="25">
        <v>108.7</v>
      </c>
      <c r="AI7" s="25">
        <v>0</v>
      </c>
      <c r="AJ7" s="25">
        <v>0</v>
      </c>
      <c r="AK7" s="25">
        <v>0</v>
      </c>
      <c r="AL7" s="25">
        <v>4.57</v>
      </c>
      <c r="AM7" s="25">
        <v>13.51</v>
      </c>
      <c r="AN7" s="25">
        <v>2.74</v>
      </c>
      <c r="AO7" s="25">
        <v>3.7</v>
      </c>
      <c r="AP7" s="25">
        <v>4.34</v>
      </c>
      <c r="AQ7" s="25">
        <v>4.6900000000000004</v>
      </c>
      <c r="AR7" s="25">
        <v>4.72</v>
      </c>
      <c r="AS7" s="25">
        <v>1.34</v>
      </c>
      <c r="AT7" s="25">
        <v>84.68</v>
      </c>
      <c r="AU7" s="25">
        <v>68.11</v>
      </c>
      <c r="AV7" s="25">
        <v>105.71</v>
      </c>
      <c r="AW7" s="25">
        <v>120.93</v>
      </c>
      <c r="AX7" s="25">
        <v>126.85</v>
      </c>
      <c r="AY7" s="25">
        <v>366.03</v>
      </c>
      <c r="AZ7" s="25">
        <v>365.18</v>
      </c>
      <c r="BA7" s="25">
        <v>327.77</v>
      </c>
      <c r="BB7" s="25">
        <v>338.02</v>
      </c>
      <c r="BC7" s="25">
        <v>345.94</v>
      </c>
      <c r="BD7" s="25">
        <v>252.29</v>
      </c>
      <c r="BE7" s="25">
        <v>429.4</v>
      </c>
      <c r="BF7" s="25">
        <v>419.52</v>
      </c>
      <c r="BG7" s="25">
        <v>382.27</v>
      </c>
      <c r="BH7" s="25">
        <v>352.47</v>
      </c>
      <c r="BI7" s="25">
        <v>326.66000000000003</v>
      </c>
      <c r="BJ7" s="25">
        <v>370.12</v>
      </c>
      <c r="BK7" s="25">
        <v>371.65</v>
      </c>
      <c r="BL7" s="25">
        <v>397.1</v>
      </c>
      <c r="BM7" s="25">
        <v>379.91</v>
      </c>
      <c r="BN7" s="25">
        <v>386.61</v>
      </c>
      <c r="BO7" s="25">
        <v>268.07</v>
      </c>
      <c r="BP7" s="25">
        <v>92.21</v>
      </c>
      <c r="BQ7" s="25">
        <v>89.35</v>
      </c>
      <c r="BR7" s="25">
        <v>80.3</v>
      </c>
      <c r="BS7" s="25">
        <v>84.39</v>
      </c>
      <c r="BT7" s="25">
        <v>83.61</v>
      </c>
      <c r="BU7" s="25">
        <v>100.42</v>
      </c>
      <c r="BV7" s="25">
        <v>98.77</v>
      </c>
      <c r="BW7" s="25">
        <v>95.79</v>
      </c>
      <c r="BX7" s="25">
        <v>98.3</v>
      </c>
      <c r="BY7" s="25">
        <v>93.82</v>
      </c>
      <c r="BZ7" s="25">
        <v>97.47</v>
      </c>
      <c r="CA7" s="25">
        <v>248.16</v>
      </c>
      <c r="CB7" s="25">
        <v>248.38</v>
      </c>
      <c r="CC7" s="25">
        <v>276.8</v>
      </c>
      <c r="CD7" s="25">
        <v>264.13</v>
      </c>
      <c r="CE7" s="25">
        <v>266.95</v>
      </c>
      <c r="CF7" s="25">
        <v>171.67</v>
      </c>
      <c r="CG7" s="25">
        <v>173.67</v>
      </c>
      <c r="CH7" s="25">
        <v>171.13</v>
      </c>
      <c r="CI7" s="25">
        <v>173.7</v>
      </c>
      <c r="CJ7" s="25">
        <v>178.94</v>
      </c>
      <c r="CK7" s="25">
        <v>174.75</v>
      </c>
      <c r="CL7" s="25">
        <v>42.98</v>
      </c>
      <c r="CM7" s="25">
        <v>44.17</v>
      </c>
      <c r="CN7" s="25">
        <v>44.67</v>
      </c>
      <c r="CO7" s="25">
        <v>43.98</v>
      </c>
      <c r="CP7" s="25">
        <v>43.45</v>
      </c>
      <c r="CQ7" s="25">
        <v>59.74</v>
      </c>
      <c r="CR7" s="25">
        <v>59.67</v>
      </c>
      <c r="CS7" s="25">
        <v>60.12</v>
      </c>
      <c r="CT7" s="25">
        <v>60.34</v>
      </c>
      <c r="CU7" s="25">
        <v>59.54</v>
      </c>
      <c r="CV7" s="25">
        <v>59.97</v>
      </c>
      <c r="CW7" s="25">
        <v>84.56</v>
      </c>
      <c r="CX7" s="25">
        <v>84.17</v>
      </c>
      <c r="CY7" s="25">
        <v>84.32</v>
      </c>
      <c r="CZ7" s="25">
        <v>84.49</v>
      </c>
      <c r="DA7" s="25">
        <v>85.28</v>
      </c>
      <c r="DB7" s="25">
        <v>84.8</v>
      </c>
      <c r="DC7" s="25">
        <v>84.6</v>
      </c>
      <c r="DD7" s="25">
        <v>84.24</v>
      </c>
      <c r="DE7" s="25">
        <v>84.19</v>
      </c>
      <c r="DF7" s="25">
        <v>83.93</v>
      </c>
      <c r="DG7" s="25">
        <v>89.76</v>
      </c>
      <c r="DH7" s="25">
        <v>56.63</v>
      </c>
      <c r="DI7" s="25">
        <v>53.82</v>
      </c>
      <c r="DJ7" s="25">
        <v>55.7</v>
      </c>
      <c r="DK7" s="25">
        <v>57.62</v>
      </c>
      <c r="DL7" s="25">
        <v>59.4</v>
      </c>
      <c r="DM7" s="25">
        <v>47.66</v>
      </c>
      <c r="DN7" s="25">
        <v>48.17</v>
      </c>
      <c r="DO7" s="25">
        <v>48.83</v>
      </c>
      <c r="DP7" s="25">
        <v>49.96</v>
      </c>
      <c r="DQ7" s="25">
        <v>50.82</v>
      </c>
      <c r="DR7" s="25">
        <v>51.51</v>
      </c>
      <c r="DS7" s="25">
        <v>0</v>
      </c>
      <c r="DT7" s="25">
        <v>0</v>
      </c>
      <c r="DU7" s="25">
        <v>0</v>
      </c>
      <c r="DV7" s="25">
        <v>0</v>
      </c>
      <c r="DW7" s="25">
        <v>0</v>
      </c>
      <c r="DX7" s="25">
        <v>15.1</v>
      </c>
      <c r="DY7" s="25">
        <v>17.12</v>
      </c>
      <c r="DZ7" s="25">
        <v>18.18</v>
      </c>
      <c r="EA7" s="25">
        <v>19.32</v>
      </c>
      <c r="EB7" s="25">
        <v>21.16</v>
      </c>
      <c r="EC7" s="25">
        <v>23.75</v>
      </c>
      <c r="ED7" s="25">
        <v>0.08</v>
      </c>
      <c r="EE7" s="25">
        <v>0.27</v>
      </c>
      <c r="EF7" s="25">
        <v>0.39</v>
      </c>
      <c r="EG7" s="25">
        <v>0.18</v>
      </c>
      <c r="EH7" s="25">
        <v>0.14000000000000001</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中溝　健太郎</cp:lastModifiedBy>
  <cp:lastPrinted>2024-01-25T02:16:27Z</cp:lastPrinted>
  <dcterms:created xsi:type="dcterms:W3CDTF">2023-12-05T01:01:53Z</dcterms:created>
  <dcterms:modified xsi:type="dcterms:W3CDTF">2024-01-31T02:03:12Z</dcterms:modified>
  <cp:category/>
</cp:coreProperties>
</file>