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上水道\各種調査\経営比較分析表\R6.1.19　01.26〆公営企業に係る経営比較分析表（令和４年度決算）の分析\"/>
    </mc:Choice>
  </mc:AlternateContent>
  <workbookProtection workbookAlgorithmName="SHA-512" workbookHashValue="4wBbXOeRt0ch6O3NwZPc9VbYfQBxtdfWPlMxwxctOjc+4i5VeCRu7lwJoysImCpFA+/1vJECzvihcOU+efGJOQ==" workbookSaltValue="wsWdMJuZBu2TyNfsx/38w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G85" i="4"/>
  <c r="F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<sst xmlns="http://schemas.openxmlformats.org/spreadsheetml/2006/main" count="228" uniqueCount="114">
  <si>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</si>
  <si>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</si>
  <si>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</si>
  <si>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</si>
  <si>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</si>
  <si>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</si>
  <si>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</si>
  <si>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</si>
  <si>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</si>
  <si>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</si>
  <si>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</si>
  <si>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</si>
  <si>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</si>
  <si>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</si>
  <si>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</si>
  <si>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</si>
  <si>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</si>
  <si>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</si>
  <si>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</si>
  <si>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</si>
  <si>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</si>
  <si>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</si>
  <si>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</si>
  <si>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</si>
  <si>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</si>
  <si>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</si>
  <si>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</si>
  <si>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</si>
  <si>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</si>
  <si>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</si>
  <si>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</si>
  <si>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</si>
  <si>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</si>
  <si>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</si>
  <si>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</si>
  <si>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</si>
  <si>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</si>
  <si>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</si>
  <si>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</si>
  <si>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</si>
  <si>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</si>
  <si>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</si>
  <si>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</si>
  <si>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</si>
  <si>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</si>
  <si>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</si>
  <si>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</si>
  <si>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</si>
  <si>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</si>
  <si>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</si>
  <si>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</si>
  <si>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</si>
  <si>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</si>
  <si>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</si>
  <si>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</si>
  <si>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</si>
  <si>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</si>
  <si>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</si>
  <si>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</si>
  <si>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</si>
  <si>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</si>
  <si>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</si>
  <si>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</si>
  <si>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</si>
  <si>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</si>
  <si>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</si>
  <si>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</si>
  <si>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</si>
  <si>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</si>
  <si>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</si>
  <si>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</si>
  <si>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</si>
  <si>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</si>
  <si>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</si>
  <si>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</si>
  <si>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</si>
  <si>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</si>
  <si>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</si>
  <si>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</si>
  <si>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</si>
  <si>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</si>
  <si>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</si>
  <si>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</si>
  <si>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</si>
  <si>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</si>
  <si>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</si>
  <si>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</si>
  <si>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</si>
  <si>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</si>
  <si>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</si>
  <si>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</si>
  <si>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</si>
  <si>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</si>
  <si>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</si>
  <si>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</si>
  <si>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</si>
  <si>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</si>
  <si>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</si>
  <si>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</si>
  <si>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</si>
  <si>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</si>
  <si>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</si>
  <si>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</si>
  <si>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</si>
  <si>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</si>
  <si>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</si>
  <si>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</si>
  <si>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</si>
  <si>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</si>
  <si>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</si>
  <si>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</si>
  <si>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①有形固定資産減価償却率は、減価償却が進んでいるが、施設等の更新については、将来の水需要の減少を踏まえた施設等のダウンサイジング化を図りつつ、優先度の高い施設から更新を進めていく。
②管路経年化率は、類似団体とほぼ同水準である。今後も、耐用年数を経過した優先度の高い管路から更新を進める。
③管路更新率については、今後も優先度の高い管路から計画的に更新を進める。</t>
    <rPh sb="1" eb="3">
      <t>ユウケイ</t>
    </rPh>
    <rPh sb="3" eb="5">
      <t>コテイ</t>
    </rPh>
    <rPh sb="5" eb="7">
      <t>シサン</t>
    </rPh>
    <rPh sb="7" eb="9">
      <t>ゲンカ</t>
    </rPh>
    <rPh sb="9" eb="11">
      <t>ショウキャク</t>
    </rPh>
    <rPh sb="11" eb="12">
      <t>リツ</t>
    </rPh>
    <rPh sb="14" eb="16">
      <t>ゲンカ</t>
    </rPh>
    <rPh sb="16" eb="18">
      <t>ショウキャク</t>
    </rPh>
    <rPh sb="19" eb="20">
      <t>スス</t>
    </rPh>
    <rPh sb="26" eb="28">
      <t>シセツ</t>
    </rPh>
    <rPh sb="28" eb="29">
      <t>トウ</t>
    </rPh>
    <rPh sb="30" eb="32">
      <t>コウシン</t>
    </rPh>
    <rPh sb="38" eb="40">
      <t>ショウライ</t>
    </rPh>
    <rPh sb="41" eb="42">
      <t>ミズ</t>
    </rPh>
    <rPh sb="42" eb="44">
      <t>ジュヨウ</t>
    </rPh>
    <rPh sb="45" eb="47">
      <t>ゲンショウ</t>
    </rPh>
    <rPh sb="48" eb="49">
      <t>フ</t>
    </rPh>
    <rPh sb="52" eb="54">
      <t>シセツ</t>
    </rPh>
    <rPh sb="54" eb="55">
      <t>トウ</t>
    </rPh>
    <rPh sb="64" eb="65">
      <t>カ</t>
    </rPh>
    <rPh sb="66" eb="67">
      <t>ハカ</t>
    </rPh>
    <rPh sb="71" eb="74">
      <t>ユウセンド</t>
    </rPh>
    <rPh sb="75" eb="76">
      <t>タカ</t>
    </rPh>
    <rPh sb="77" eb="79">
      <t>シセツ</t>
    </rPh>
    <rPh sb="81" eb="83">
      <t>コウシン</t>
    </rPh>
    <rPh sb="84" eb="85">
      <t>スス</t>
    </rPh>
    <rPh sb="93" eb="95">
      <t>カンロ</t>
    </rPh>
    <rPh sb="95" eb="98">
      <t>ケイネンカ</t>
    </rPh>
    <rPh sb="98" eb="99">
      <t>リツ</t>
    </rPh>
    <rPh sb="101" eb="103">
      <t>ルイジ</t>
    </rPh>
    <rPh sb="103" eb="105">
      <t>ダンタイ</t>
    </rPh>
    <rPh sb="108" eb="111">
      <t>ドウスイジュン</t>
    </rPh>
    <rPh sb="115" eb="117">
      <t>コンゴ</t>
    </rPh>
    <rPh sb="119" eb="121">
      <t>タイヨウ</t>
    </rPh>
    <rPh sb="121" eb="123">
      <t>ネンスウ</t>
    </rPh>
    <rPh sb="124" eb="126">
      <t>ケイカ</t>
    </rPh>
    <rPh sb="128" eb="131">
      <t>ユウセンド</t>
    </rPh>
    <rPh sb="132" eb="133">
      <t>タカ</t>
    </rPh>
    <rPh sb="134" eb="136">
      <t>カンロ</t>
    </rPh>
    <rPh sb="138" eb="140">
      <t>コウシン</t>
    </rPh>
    <rPh sb="141" eb="142">
      <t>スス</t>
    </rPh>
    <rPh sb="148" eb="150">
      <t>カンロ</t>
    </rPh>
    <rPh sb="150" eb="152">
      <t>コウシン</t>
    </rPh>
    <rPh sb="152" eb="153">
      <t>リツ</t>
    </rPh>
    <rPh sb="159" eb="161">
      <t>コンゴ</t>
    </rPh>
    <rPh sb="162" eb="165">
      <t>ユウセンド</t>
    </rPh>
    <rPh sb="166" eb="167">
      <t>タカ</t>
    </rPh>
    <rPh sb="168" eb="170">
      <t>カンロ</t>
    </rPh>
    <rPh sb="172" eb="175">
      <t>ケイカクテキ</t>
    </rPh>
    <rPh sb="176" eb="178">
      <t>コウシン</t>
    </rPh>
    <rPh sb="179" eb="180">
      <t>スス</t>
    </rPh>
    <phoneticPr fontId="4"/>
  </si>
  <si>
    <t>　経営状況は、経常収支比率が健全な水準を維持しているが、料金回収率は100％を下回っている。
　今後は、人口減少による給水収益の減少に伴い、老朽化した施設・管路の更新や整備等により経営状況の悪化が見込まれる。
　このような状況を踏まえ、先に策定した水道ビジョン、経営戦略の進捗を管理し、今後、計画的な事業の規模適正化、集約化、料金水準の適正化等により持続可能な経営に努める。</t>
    <rPh sb="1" eb="3">
      <t>ケイエイ</t>
    </rPh>
    <rPh sb="3" eb="5">
      <t>ジョウキョウ</t>
    </rPh>
    <rPh sb="7" eb="9">
      <t>ケイジョウ</t>
    </rPh>
    <rPh sb="9" eb="11">
      <t>シュウシ</t>
    </rPh>
    <rPh sb="11" eb="13">
      <t>ヒリツ</t>
    </rPh>
    <rPh sb="14" eb="16">
      <t>ケンゼン</t>
    </rPh>
    <rPh sb="17" eb="19">
      <t>スイジュン</t>
    </rPh>
    <rPh sb="20" eb="22">
      <t>イジ</t>
    </rPh>
    <rPh sb="28" eb="30">
      <t>リョウキン</t>
    </rPh>
    <rPh sb="30" eb="32">
      <t>カイシュウ</t>
    </rPh>
    <rPh sb="32" eb="33">
      <t>リツ</t>
    </rPh>
    <rPh sb="39" eb="41">
      <t>シタマワ</t>
    </rPh>
    <rPh sb="48" eb="50">
      <t>コンゴ</t>
    </rPh>
    <rPh sb="52" eb="54">
      <t>ジンコウ</t>
    </rPh>
    <rPh sb="54" eb="56">
      <t>ゲンショウ</t>
    </rPh>
    <rPh sb="59" eb="61">
      <t>キュウスイ</t>
    </rPh>
    <rPh sb="61" eb="63">
      <t>シュウエキ</t>
    </rPh>
    <rPh sb="64" eb="66">
      <t>ゲンショウ</t>
    </rPh>
    <rPh sb="67" eb="68">
      <t>トモナ</t>
    </rPh>
    <rPh sb="70" eb="73">
      <t>ロウキュウカ</t>
    </rPh>
    <rPh sb="75" eb="77">
      <t>シセツ</t>
    </rPh>
    <rPh sb="78" eb="80">
      <t>カンロ</t>
    </rPh>
    <rPh sb="81" eb="83">
      <t>コウシン</t>
    </rPh>
    <rPh sb="84" eb="86">
      <t>セイビ</t>
    </rPh>
    <rPh sb="86" eb="87">
      <t>トウ</t>
    </rPh>
    <rPh sb="90" eb="92">
      <t>ケイエイ</t>
    </rPh>
    <rPh sb="92" eb="94">
      <t>ジョウキョウ</t>
    </rPh>
    <rPh sb="98" eb="100">
      <t>ミコ</t>
    </rPh>
    <rPh sb="111" eb="113">
      <t>ジョウキョウ</t>
    </rPh>
    <rPh sb="114" eb="115">
      <t>フ</t>
    </rPh>
    <rPh sb="118" eb="119">
      <t>サキ</t>
    </rPh>
    <rPh sb="120" eb="122">
      <t>サクテイ</t>
    </rPh>
    <rPh sb="124" eb="126">
      <t>スイドウ</t>
    </rPh>
    <rPh sb="131" eb="133">
      <t>ケイエイ</t>
    </rPh>
    <rPh sb="133" eb="135">
      <t>センリャク</t>
    </rPh>
    <rPh sb="136" eb="138">
      <t>シンチョク</t>
    </rPh>
    <rPh sb="139" eb="141">
      <t>カンリ</t>
    </rPh>
    <rPh sb="143" eb="145">
      <t>コンゴ</t>
    </rPh>
    <rPh sb="146" eb="149">
      <t>ケイカクテキ</t>
    </rPh>
    <rPh sb="150" eb="152">
      <t>ジギョウ</t>
    </rPh>
    <rPh sb="153" eb="155">
      <t>キボ</t>
    </rPh>
    <rPh sb="155" eb="158">
      <t>テキセイカ</t>
    </rPh>
    <rPh sb="159" eb="162">
      <t>シュウヤクカ</t>
    </rPh>
    <rPh sb="163" eb="165">
      <t>リョウキン</t>
    </rPh>
    <rPh sb="165" eb="167">
      <t>スイジュン</t>
    </rPh>
    <rPh sb="168" eb="171">
      <t>テキセイカ</t>
    </rPh>
    <rPh sb="171" eb="172">
      <t>トウ</t>
    </rPh>
    <rPh sb="175" eb="177">
      <t>ジゾク</t>
    </rPh>
    <rPh sb="177" eb="179">
      <t>カノウ</t>
    </rPh>
    <rPh sb="180" eb="182">
      <t>ケイエイ</t>
    </rPh>
    <rPh sb="183" eb="184">
      <t>ツト</t>
    </rPh>
    <phoneticPr fontId="4"/>
  </si>
  <si>
    <t>①経常収支比率は、100％以上を維持できているが、類似団体と比較すると低い水準である。今後も更なる経営の健全化に努める。
②累積欠損金は発生していない。
③流動比率は、100％以上を維持できているが、令和2年度の簡易水道との統合の影響で、③流動比率が年々低下減少しており、④企業債残高対給水収益比率は高い水準にある。今後は、料金水準の適正化による、給水収益の確保や新規債借入額の抑制に努め、改善を図る。
⑤料金回収率は、100％を下回っており、原価割れの状態が続いている。⑥給水原価は、類似団体よりも低い水準を維持している。今後は、料金水準の適正化や維持管理費等の削減を図り料金回収率の改善に努める。
⑦施設利用率は、将来の水需要の減少を考慮した施設の規模適正化による効率的な施設整備を行う。
⑧計画的な老朽管更新や漏水防止対策を進めることで有収率をさらに高め、収益の向上を図る。</t>
    <rPh sb="1" eb="3">
      <t>ケイジョウ</t>
    </rPh>
    <rPh sb="3" eb="5">
      <t>シュウシ</t>
    </rPh>
    <rPh sb="5" eb="7">
      <t>ヒリツ</t>
    </rPh>
    <rPh sb="13" eb="15">
      <t>イジョウ</t>
    </rPh>
    <rPh sb="16" eb="18">
      <t>イジ</t>
    </rPh>
    <rPh sb="25" eb="27">
      <t>ルイジ</t>
    </rPh>
    <rPh sb="27" eb="29">
      <t>ダンタイ</t>
    </rPh>
    <rPh sb="30" eb="32">
      <t>ヒカク</t>
    </rPh>
    <rPh sb="35" eb="36">
      <t>ヒク</t>
    </rPh>
    <rPh sb="37" eb="39">
      <t>スイジュン</t>
    </rPh>
    <rPh sb="43" eb="45">
      <t>コンゴ</t>
    </rPh>
    <rPh sb="46" eb="47">
      <t>サラ</t>
    </rPh>
    <rPh sb="49" eb="51">
      <t>ケイエイ</t>
    </rPh>
    <rPh sb="52" eb="55">
      <t>ケンゼンカ</t>
    </rPh>
    <rPh sb="56" eb="57">
      <t>ツト</t>
    </rPh>
    <rPh sb="63" eb="65">
      <t>ルイセキ</t>
    </rPh>
    <rPh sb="65" eb="67">
      <t>ケッソン</t>
    </rPh>
    <rPh sb="67" eb="68">
      <t>キン</t>
    </rPh>
    <rPh sb="69" eb="71">
      <t>ハッセイ</t>
    </rPh>
    <rPh sb="80" eb="82">
      <t>リュウドウ</t>
    </rPh>
    <rPh sb="82" eb="84">
      <t>ヒリツ</t>
    </rPh>
    <rPh sb="90" eb="92">
      <t>イジョウ</t>
    </rPh>
    <rPh sb="93" eb="95">
      <t>イジ</t>
    </rPh>
    <rPh sb="102" eb="104">
      <t>レイワ</t>
    </rPh>
    <rPh sb="105" eb="107">
      <t>ネンド</t>
    </rPh>
    <rPh sb="108" eb="110">
      <t>カンイ</t>
    </rPh>
    <rPh sb="110" eb="112">
      <t>スイドウ</t>
    </rPh>
    <rPh sb="114" eb="116">
      <t>トウゴウ</t>
    </rPh>
    <rPh sb="117" eb="119">
      <t>エイキョウ</t>
    </rPh>
    <rPh sb="122" eb="124">
      <t>リュウドウ</t>
    </rPh>
    <rPh sb="124" eb="126">
      <t>ヒリツ</t>
    </rPh>
    <rPh sb="127" eb="129">
      <t>ネンネン</t>
    </rPh>
    <rPh sb="129" eb="131">
      <t>テイカ</t>
    </rPh>
    <rPh sb="131" eb="133">
      <t>ゲンショウ</t>
    </rPh>
    <rPh sb="139" eb="141">
      <t>キギョウ</t>
    </rPh>
    <rPh sb="141" eb="142">
      <t>サイ</t>
    </rPh>
    <rPh sb="142" eb="144">
      <t>ザンダカ</t>
    </rPh>
    <rPh sb="144" eb="145">
      <t>タイ</t>
    </rPh>
    <rPh sb="145" eb="147">
      <t>キュウスイ</t>
    </rPh>
    <rPh sb="147" eb="149">
      <t>シュウエキ</t>
    </rPh>
    <rPh sb="149" eb="151">
      <t>ヒリツ</t>
    </rPh>
    <rPh sb="152" eb="153">
      <t>タカ</t>
    </rPh>
    <rPh sb="154" eb="156">
      <t>スイジュン</t>
    </rPh>
    <rPh sb="160" eb="162">
      <t>コンゴ</t>
    </rPh>
    <rPh sb="164" eb="166">
      <t>リョウキン</t>
    </rPh>
    <rPh sb="166" eb="168">
      <t>スイジュン</t>
    </rPh>
    <rPh sb="169" eb="172">
      <t>テキセイカ</t>
    </rPh>
    <rPh sb="176" eb="178">
      <t>キュウスイ</t>
    </rPh>
    <rPh sb="178" eb="180">
      <t>シュウエキ</t>
    </rPh>
    <rPh sb="181" eb="183">
      <t>カクホ</t>
    </rPh>
    <rPh sb="184" eb="186">
      <t>シンキ</t>
    </rPh>
    <rPh sb="186" eb="187">
      <t>サイ</t>
    </rPh>
    <rPh sb="191" eb="193">
      <t>ヨクセイ</t>
    </rPh>
    <rPh sb="194" eb="195">
      <t>ツト</t>
    </rPh>
    <rPh sb="197" eb="199">
      <t>カイゼン</t>
    </rPh>
    <rPh sb="200" eb="201">
      <t>ハカ</t>
    </rPh>
    <rPh sb="206" eb="208">
      <t>リョウキン</t>
    </rPh>
    <rPh sb="208" eb="210">
      <t>カイシュウ</t>
    </rPh>
    <rPh sb="210" eb="211">
      <t>リツ</t>
    </rPh>
    <rPh sb="218" eb="220">
      <t>シタマワ</t>
    </rPh>
    <rPh sb="225" eb="227">
      <t>ゲンカ</t>
    </rPh>
    <rPh sb="227" eb="228">
      <t>ワ</t>
    </rPh>
    <rPh sb="230" eb="232">
      <t>ジョウタイ</t>
    </rPh>
    <rPh sb="233" eb="234">
      <t>ツヅ</t>
    </rPh>
    <rPh sb="240" eb="242">
      <t>キュウスイ</t>
    </rPh>
    <rPh sb="242" eb="244">
      <t>ゲンカ</t>
    </rPh>
    <rPh sb="246" eb="248">
      <t>ルイジ</t>
    </rPh>
    <rPh sb="248" eb="250">
      <t>ダンタイ</t>
    </rPh>
    <rPh sb="253" eb="254">
      <t>ヒク</t>
    </rPh>
    <rPh sb="255" eb="257">
      <t>スイジュン</t>
    </rPh>
    <rPh sb="258" eb="260">
      <t>イジ</t>
    </rPh>
    <rPh sb="265" eb="267">
      <t>コンゴ</t>
    </rPh>
    <rPh sb="269" eb="271">
      <t>リョウキン</t>
    </rPh>
    <rPh sb="271" eb="273">
      <t>スイジュン</t>
    </rPh>
    <rPh sb="274" eb="277">
      <t>テキセイカ</t>
    </rPh>
    <rPh sb="278" eb="280">
      <t>イジ</t>
    </rPh>
    <rPh sb="280" eb="283">
      <t>カンリヒ</t>
    </rPh>
    <rPh sb="283" eb="284">
      <t>トウ</t>
    </rPh>
    <rPh sb="285" eb="287">
      <t>サクゲン</t>
    </rPh>
    <rPh sb="288" eb="289">
      <t>ハカ</t>
    </rPh>
    <rPh sb="290" eb="292">
      <t>リョウキン</t>
    </rPh>
    <rPh sb="292" eb="294">
      <t>カイシュウ</t>
    </rPh>
    <rPh sb="294" eb="295">
      <t>リツ</t>
    </rPh>
    <rPh sb="296" eb="298">
      <t>カイゼン</t>
    </rPh>
    <rPh sb="299" eb="300">
      <t>ツト</t>
    </rPh>
    <rPh sb="306" eb="308">
      <t>シセツ</t>
    </rPh>
    <rPh sb="308" eb="311">
      <t>リヨウリツ</t>
    </rPh>
    <rPh sb="313" eb="315">
      <t>ショウライ</t>
    </rPh>
    <rPh sb="316" eb="317">
      <t>ミズ</t>
    </rPh>
    <rPh sb="317" eb="319">
      <t>ジュヨウ</t>
    </rPh>
    <rPh sb="320" eb="322">
      <t>ゲンショウ</t>
    </rPh>
    <rPh sb="323" eb="325">
      <t>コウリョ</t>
    </rPh>
    <rPh sb="327" eb="329">
      <t>シセツ</t>
    </rPh>
    <rPh sb="332" eb="335">
      <t>テキセイカ</t>
    </rPh>
    <rPh sb="338" eb="341">
      <t>コウリツテキ</t>
    </rPh>
    <rPh sb="342" eb="344">
      <t>シセツ</t>
    </rPh>
    <rPh sb="344" eb="346">
      <t>セイビ</t>
    </rPh>
    <rPh sb="347" eb="348">
      <t>オコナ</t>
    </rPh>
    <rPh sb="353" eb="356">
      <t>ケイカクテキ</t>
    </rPh>
    <rPh sb="357" eb="359">
      <t>ロウキュウ</t>
    </rPh>
    <rPh sb="359" eb="360">
      <t>カン</t>
    </rPh>
    <rPh sb="360" eb="362">
      <t>コウシン</t>
    </rPh>
    <rPh sb="363" eb="365">
      <t>ロウスイ</t>
    </rPh>
    <rPh sb="365" eb="367">
      <t>ボウシ</t>
    </rPh>
    <rPh sb="367" eb="369">
      <t>タイサク</t>
    </rPh>
    <rPh sb="370" eb="371">
      <t>スス</t>
    </rPh>
    <rPh sb="376" eb="379">
      <t>ユウシュウリツ</t>
    </rPh>
    <rPh sb="383" eb="384">
      <t>タカ</t>
    </rPh>
    <rPh sb="386" eb="388">
      <t>シュウエキ</t>
    </rPh>
    <rPh sb="389" eb="391">
      <t>コウジョウ</t>
    </rPh>
    <rPh sb="392" eb="39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</si>
</sst>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0.82</c:v>
                </c:pt>
                <c:pt idx="1">
                  <c:v>0.68</c:v>
                </c:pt>
                <c:pt idx="2">
                  <c:v>0.21</c:v>
                </c:pt>
                <c:pt idx="3">
                  <c:v>0.44</c:v>
                </c:pt>
                <c:pt idx="4">
                  <c:v>0.41</c:v>
                </c:pt>
              </c:numCache>
            </c:numRef>
          </c:val>
          <c:extLst>
            <c:ext xmlns:c16="http://schemas.microsoft.com/office/drawing/2014/chart" uri="{C3380CC4-5D6E-409C-BE32-E72D297353CC}">
              <c16:uniqueId val="{00000000-F237-47A6-9072-4C3D020D401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0.56999999999999995</c:v>
                </c:pt>
                <c:pt idx="3">
                  <c:v>0.52</c:v>
                </c:pt>
                <c:pt idx="4">
                  <c:v>0.5</c:v>
                </c:pt>
              </c:numCache>
            </c:numRef>
          </c:val>
          <c:smooth val="0"/>
          <c:extLst>
            <c:ext xmlns:c16="http://schemas.microsoft.com/office/drawing/2014/chart" uri="{C3380CC4-5D6E-409C-BE32-E72D297353CC}">
              <c16:uniqueId val="{00000001-F237-47A6-9072-4C3D020D401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48.56</c:v>
                </c:pt>
                <c:pt idx="1">
                  <c:v>47.76</c:v>
                </c:pt>
                <c:pt idx="2">
                  <c:v>42.88</c:v>
                </c:pt>
                <c:pt idx="3">
                  <c:v>51.08</c:v>
                </c:pt>
                <c:pt idx="4">
                  <c:v>49.95</c:v>
                </c:pt>
              </c:numCache>
            </c:numRef>
          </c:val>
          <c:extLst>
            <c:ext xmlns:c16="http://schemas.microsoft.com/office/drawing/2014/chart" uri="{C3380CC4-5D6E-409C-BE32-E72D297353CC}">
              <c16:uniqueId val="{00000000-84F8-4340-9117-C04D6FBFBCA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60.12</c:v>
                </c:pt>
                <c:pt idx="3">
                  <c:v>60.34</c:v>
                </c:pt>
                <c:pt idx="4">
                  <c:v>55.31</c:v>
                </c:pt>
              </c:numCache>
            </c:numRef>
          </c:val>
          <c:smooth val="0"/>
          <c:extLst>
            <c:ext xmlns:c16="http://schemas.microsoft.com/office/drawing/2014/chart" uri="{C3380CC4-5D6E-409C-BE32-E72D297353CC}">
              <c16:uniqueId val="{00000001-84F8-4340-9117-C04D6FBFBCA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82.74</c:v>
                </c:pt>
                <c:pt idx="1">
                  <c:v>82.75</c:v>
                </c:pt>
                <c:pt idx="2">
                  <c:v>86.63</c:v>
                </c:pt>
                <c:pt idx="3">
                  <c:v>71.22</c:v>
                </c:pt>
                <c:pt idx="4">
                  <c:v>72.739999999999995</c:v>
                </c:pt>
              </c:numCache>
            </c:numRef>
          </c:val>
          <c:extLst>
            <c:ext xmlns:c16="http://schemas.microsoft.com/office/drawing/2014/chart" uri="{C3380CC4-5D6E-409C-BE32-E72D297353CC}">
              <c16:uniqueId val="{00000000-7AED-4947-8BEF-D38B3A338E7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84.24</c:v>
                </c:pt>
                <c:pt idx="3">
                  <c:v>84.19</c:v>
                </c:pt>
                <c:pt idx="4">
                  <c:v>80.36</c:v>
                </c:pt>
              </c:numCache>
            </c:numRef>
          </c:val>
          <c:smooth val="0"/>
          <c:extLst>
            <c:ext xmlns:c16="http://schemas.microsoft.com/office/drawing/2014/chart" uri="{C3380CC4-5D6E-409C-BE32-E72D297353CC}">
              <c16:uniqueId val="{00000001-7AED-4947-8BEF-D38B3A338E7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105.01</c:v>
                </c:pt>
                <c:pt idx="1">
                  <c:v>102.55</c:v>
                </c:pt>
                <c:pt idx="2">
                  <c:v>102.32</c:v>
                </c:pt>
                <c:pt idx="3">
                  <c:v>101.96</c:v>
                </c:pt>
                <c:pt idx="4">
                  <c:v>101.23</c:v>
                </c:pt>
              </c:numCache>
            </c:numRef>
          </c:val>
          <c:extLst>
            <c:ext xmlns:c16="http://schemas.microsoft.com/office/drawing/2014/chart" uri="{C3380CC4-5D6E-409C-BE32-E72D297353CC}">
              <c16:uniqueId val="{00000000-FEE0-4929-B1C0-14AFDEF91EB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108.83</c:v>
                </c:pt>
                <c:pt idx="3">
                  <c:v>109.23</c:v>
                </c:pt>
                <c:pt idx="4">
                  <c:v>105.92</c:v>
                </c:pt>
              </c:numCache>
            </c:numRef>
          </c:val>
          <c:smooth val="0"/>
          <c:extLst>
            <c:ext xmlns:c16="http://schemas.microsoft.com/office/drawing/2014/chart" uri="{C3380CC4-5D6E-409C-BE32-E72D297353CC}">
              <c16:uniqueId val="{00000001-FEE0-4929-B1C0-14AFDEF91EB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41.26</c:v>
                </c:pt>
                <c:pt idx="1">
                  <c:v>42.04</c:v>
                </c:pt>
                <c:pt idx="2">
                  <c:v>34.020000000000003</c:v>
                </c:pt>
                <c:pt idx="3">
                  <c:v>36.24</c:v>
                </c:pt>
                <c:pt idx="4">
                  <c:v>37.58</c:v>
                </c:pt>
              </c:numCache>
            </c:numRef>
          </c:val>
          <c:extLst>
            <c:ext xmlns:c16="http://schemas.microsoft.com/office/drawing/2014/chart" uri="{C3380CC4-5D6E-409C-BE32-E72D297353CC}">
              <c16:uniqueId val="{00000000-1BE2-45FE-8965-05BBD99E5D1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48.83</c:v>
                </c:pt>
                <c:pt idx="3">
                  <c:v>49.96</c:v>
                </c:pt>
                <c:pt idx="4">
                  <c:v>52.2</c:v>
                </c:pt>
              </c:numCache>
            </c:numRef>
          </c:val>
          <c:smooth val="0"/>
          <c:extLst>
            <c:ext xmlns:c16="http://schemas.microsoft.com/office/drawing/2014/chart" uri="{C3380CC4-5D6E-409C-BE32-E72D297353CC}">
              <c16:uniqueId val="{00000001-1BE2-45FE-8965-05BBD99E5D1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22.41</c:v>
                </c:pt>
                <c:pt idx="1">
                  <c:v>22.86</c:v>
                </c:pt>
                <c:pt idx="2">
                  <c:v>15.81</c:v>
                </c:pt>
                <c:pt idx="3">
                  <c:v>20.69</c:v>
                </c:pt>
                <c:pt idx="4">
                  <c:v>21.06</c:v>
                </c:pt>
              </c:numCache>
            </c:numRef>
          </c:val>
          <c:extLst>
            <c:ext xmlns:c16="http://schemas.microsoft.com/office/drawing/2014/chart" uri="{C3380CC4-5D6E-409C-BE32-E72D297353CC}">
              <c16:uniqueId val="{00000000-7113-43E1-8B88-7FE67E5C4FC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18.18</c:v>
                </c:pt>
                <c:pt idx="3">
                  <c:v>19.32</c:v>
                </c:pt>
                <c:pt idx="4">
                  <c:v>20.73</c:v>
                </c:pt>
              </c:numCache>
            </c:numRef>
          </c:val>
          <c:smooth val="0"/>
          <c:extLst>
            <c:ext xmlns:c16="http://schemas.microsoft.com/office/drawing/2014/chart" uri="{C3380CC4-5D6E-409C-BE32-E72D297353CC}">
              <c16:uniqueId val="{00000001-7113-43E1-8B88-7FE67E5C4FC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AC-4E78-9E6B-FC379DC35A1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4.34</c:v>
                </c:pt>
                <c:pt idx="3">
                  <c:v>4.6900000000000004</c:v>
                </c:pt>
                <c:pt idx="4">
                  <c:v>7.78</c:v>
                </c:pt>
              </c:numCache>
            </c:numRef>
          </c:val>
          <c:smooth val="0"/>
          <c:extLst>
            <c:ext xmlns:c16="http://schemas.microsoft.com/office/drawing/2014/chart" uri="{C3380CC4-5D6E-409C-BE32-E72D297353CC}">
              <c16:uniqueId val="{00000001-50AC-4E78-9E6B-FC379DC35A1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344.37</c:v>
                </c:pt>
                <c:pt idx="1">
                  <c:v>297.16000000000003</c:v>
                </c:pt>
                <c:pt idx="2">
                  <c:v>167.42</c:v>
                </c:pt>
                <c:pt idx="3">
                  <c:v>162.58000000000001</c:v>
                </c:pt>
                <c:pt idx="4">
                  <c:v>132.97</c:v>
                </c:pt>
              </c:numCache>
            </c:numRef>
          </c:val>
          <c:extLst>
            <c:ext xmlns:c16="http://schemas.microsoft.com/office/drawing/2014/chart" uri="{C3380CC4-5D6E-409C-BE32-E72D297353CC}">
              <c16:uniqueId val="{00000000-B36A-4C3D-A39A-30F0C774FD1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327.77</c:v>
                </c:pt>
                <c:pt idx="3">
                  <c:v>338.02</c:v>
                </c:pt>
                <c:pt idx="4">
                  <c:v>364.46</c:v>
                </c:pt>
              </c:numCache>
            </c:numRef>
          </c:val>
          <c:smooth val="0"/>
          <c:extLst>
            <c:ext xmlns:c16="http://schemas.microsoft.com/office/drawing/2014/chart" uri="{C3380CC4-5D6E-409C-BE32-E72D297353CC}">
              <c16:uniqueId val="{00000001-B36A-4C3D-A39A-30F0C774FD1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694.6</c:v>
                </c:pt>
                <c:pt idx="1">
                  <c:v>711.89</c:v>
                </c:pt>
                <c:pt idx="2">
                  <c:v>888.16</c:v>
                </c:pt>
                <c:pt idx="3">
                  <c:v>871.59</c:v>
                </c:pt>
                <c:pt idx="4">
                  <c:v>878.32</c:v>
                </c:pt>
              </c:numCache>
            </c:numRef>
          </c:val>
          <c:extLst>
            <c:ext xmlns:c16="http://schemas.microsoft.com/office/drawing/2014/chart" uri="{C3380CC4-5D6E-409C-BE32-E72D297353CC}">
              <c16:uniqueId val="{00000000-A1C4-4E44-BF9C-B1DE1BD5808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397.1</c:v>
                </c:pt>
                <c:pt idx="3">
                  <c:v>379.91</c:v>
                </c:pt>
                <c:pt idx="4">
                  <c:v>403.72</c:v>
                </c:pt>
              </c:numCache>
            </c:numRef>
          </c:val>
          <c:smooth val="0"/>
          <c:extLst>
            <c:ext xmlns:c16="http://schemas.microsoft.com/office/drawing/2014/chart" uri="{C3380CC4-5D6E-409C-BE32-E72D297353CC}">
              <c16:uniqueId val="{00000001-A1C4-4E44-BF9C-B1DE1BD5808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94.55</c:v>
                </c:pt>
                <c:pt idx="1">
                  <c:v>90.1</c:v>
                </c:pt>
                <c:pt idx="2">
                  <c:v>94.99</c:v>
                </c:pt>
                <c:pt idx="3">
                  <c:v>91.98</c:v>
                </c:pt>
                <c:pt idx="4">
                  <c:v>93.68</c:v>
                </c:pt>
              </c:numCache>
            </c:numRef>
          </c:val>
          <c:extLst>
            <c:ext xmlns:c16="http://schemas.microsoft.com/office/drawing/2014/chart" uri="{C3380CC4-5D6E-409C-BE32-E72D297353CC}">
              <c16:uniqueId val="{00000000-02DD-4D02-BCEA-F1732E9B6E4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95.79</c:v>
                </c:pt>
                <c:pt idx="3">
                  <c:v>98.3</c:v>
                </c:pt>
                <c:pt idx="4">
                  <c:v>92.17</c:v>
                </c:pt>
              </c:numCache>
            </c:numRef>
          </c:val>
          <c:smooth val="0"/>
          <c:extLst>
            <c:ext xmlns:c16="http://schemas.microsoft.com/office/drawing/2014/chart" uri="{C3380CC4-5D6E-409C-BE32-E72D297353CC}">
              <c16:uniqueId val="{00000001-02DD-4D02-BCEA-F1732E9B6E4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137.63999999999999</c:v>
                </c:pt>
                <c:pt idx="1">
                  <c:v>144.4</c:v>
                </c:pt>
                <c:pt idx="2">
                  <c:v>137.03</c:v>
                </c:pt>
                <c:pt idx="3">
                  <c:v>141.59</c:v>
                </c:pt>
                <c:pt idx="4">
                  <c:v>139.13999999999999</c:v>
                </c:pt>
              </c:numCache>
            </c:numRef>
          </c:val>
          <c:extLst>
            <c:ext xmlns:c16="http://schemas.microsoft.com/office/drawing/2014/chart" uri="{C3380CC4-5D6E-409C-BE32-E72D297353CC}">
              <c16:uniqueId val="{00000000-060F-4524-9C89-483B304F6F4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171.13</c:v>
                </c:pt>
                <c:pt idx="3">
                  <c:v>173.7</c:v>
                </c:pt>
                <c:pt idx="4">
                  <c:v>188.51</c:v>
                </c:pt>
              </c:numCache>
            </c:numRef>
          </c:val>
          <c:smooth val="0"/>
          <c:extLst>
            <c:ext xmlns:c16="http://schemas.microsoft.com/office/drawing/2014/chart" uri="{C3380CC4-5D6E-409C-BE32-E72D297353CC}">
              <c16:uniqueId val="{00000001-060F-4524-9C89-483B304F6F4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山鹿市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49397</v>
      </c>
      <c r="AM8" s="45"/>
      <c r="AN8" s="45"/>
      <c r="AO8" s="45"/>
      <c r="AP8" s="45"/>
      <c r="AQ8" s="45"/>
      <c r="AR8" s="45"/>
      <c r="AS8" s="45"/>
      <c r="AT8" s="46">
        <f>データ!$S$6</f>
        <v>299.69</v>
      </c>
      <c r="AU8" s="47"/>
      <c r="AV8" s="47"/>
      <c r="AW8" s="47"/>
      <c r="AX8" s="47"/>
      <c r="AY8" s="47"/>
      <c r="AZ8" s="47"/>
      <c r="BA8" s="47"/>
      <c r="BB8" s="48">
        <f>データ!$T$6</f>
        <v>164.83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44.36</v>
      </c>
      <c r="J10" s="47"/>
      <c r="K10" s="47"/>
      <c r="L10" s="47"/>
      <c r="M10" s="47"/>
      <c r="N10" s="47"/>
      <c r="O10" s="81"/>
      <c r="P10" s="48">
        <f>データ!$P$6</f>
        <v>61.02</v>
      </c>
      <c r="Q10" s="48"/>
      <c r="R10" s="48"/>
      <c r="S10" s="48"/>
      <c r="T10" s="48"/>
      <c r="U10" s="48"/>
      <c r="V10" s="48"/>
      <c r="W10" s="45">
        <f>データ!$Q$6</f>
        <v>2505</v>
      </c>
      <c r="X10" s="45"/>
      <c r="Y10" s="45"/>
      <c r="Z10" s="45"/>
      <c r="AA10" s="45"/>
      <c r="AB10" s="45"/>
      <c r="AC10" s="45"/>
      <c r="AD10" s="2"/>
      <c r="AE10" s="2"/>
      <c r="AF10" s="2"/>
      <c r="AG10" s="2"/>
      <c r="AH10" s="2"/>
      <c r="AI10" s="2"/>
      <c r="AJ10" s="2"/>
      <c r="AK10" s="2"/>
      <c r="AL10" s="45">
        <f>データ!$U$6</f>
        <v>29951</v>
      </c>
      <c r="AM10" s="45"/>
      <c r="AN10" s="45"/>
      <c r="AO10" s="45"/>
      <c r="AP10" s="45"/>
      <c r="AQ10" s="45"/>
      <c r="AR10" s="45"/>
      <c r="AS10" s="45"/>
      <c r="AT10" s="46">
        <f>データ!$V$6</f>
        <v>37</v>
      </c>
      <c r="AU10" s="47"/>
      <c r="AV10" s="47"/>
      <c r="AW10" s="47"/>
      <c r="AX10" s="47"/>
      <c r="AY10" s="47"/>
      <c r="AZ10" s="47"/>
      <c r="BA10" s="47"/>
      <c r="BB10" s="48">
        <f>データ!$W$6</f>
        <v>809.49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xzt7Oddwax4tpWJclUDuFlE7WRuhKe/mT58ETijEKFHeAqOAHfcyYURfSmHNUHvHpvBXL7fNZdGuDXsIRRGPpA==" saltValue="s86jIiTRA1mqFQ/CVel5U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432083</v>
      </c>
      <c r="D6" s="20">
        <f t="shared" si="3"/>
        <v>46</v>
      </c>
      <c r="E6" s="20">
        <f t="shared" si="3"/>
        <v>1</v>
      </c>
      <c r="F6" s="20">
        <f t="shared" si="3"/>
        <v>0</v>
      </c>
      <c r="G6" s="20">
        <f t="shared" si="3"/>
        <v>1</v>
      </c>
      <c r="H6" s="20" t="str">
        <f t="shared" si="3"/>
        <v>熊本県　山鹿市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44.36</v>
      </c>
      <c r="P6" s="21">
        <f t="shared" si="3"/>
        <v>61.02</v>
      </c>
      <c r="Q6" s="21">
        <f t="shared" si="3"/>
        <v>2505</v>
      </c>
      <c r="R6" s="21">
        <f t="shared" si="3"/>
        <v>49397</v>
      </c>
      <c r="S6" s="21">
        <f t="shared" si="3"/>
        <v>299.69</v>
      </c>
      <c r="T6" s="21">
        <f t="shared" si="3"/>
        <v>164.83</v>
      </c>
      <c r="U6" s="21">
        <f t="shared" si="3"/>
        <v>29951</v>
      </c>
      <c r="V6" s="21">
        <f t="shared" si="3"/>
        <v>37</v>
      </c>
      <c r="W6" s="21">
        <f t="shared" si="3"/>
        <v>809.49</v>
      </c>
      <c r="X6" s="22">
        <f>IF(X7="",NA(),X7)</f>
        <v>105.01</v>
      </c>
      <c r="Y6" s="22">
        <f t="shared" ref="Y6:AG6" si="4">IF(Y7="",NA(),Y7)</f>
        <v>102.55</v>
      </c>
      <c r="Z6" s="22">
        <f t="shared" si="4"/>
        <v>102.32</v>
      </c>
      <c r="AA6" s="22">
        <f t="shared" si="4"/>
        <v>101.96</v>
      </c>
      <c r="AB6" s="22">
        <f t="shared" si="4"/>
        <v>101.23</v>
      </c>
      <c r="AC6" s="22">
        <f t="shared" si="4"/>
        <v>108.87</v>
      </c>
      <c r="AD6" s="22">
        <f t="shared" si="4"/>
        <v>108.61</v>
      </c>
      <c r="AE6" s="22">
        <f t="shared" si="4"/>
        <v>108.83</v>
      </c>
      <c r="AF6" s="22">
        <f t="shared" si="4"/>
        <v>109.23</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4.34</v>
      </c>
      <c r="AQ6" s="22">
        <f t="shared" si="5"/>
        <v>4.6900000000000004</v>
      </c>
      <c r="AR6" s="22">
        <f t="shared" si="5"/>
        <v>7.78</v>
      </c>
      <c r="AS6" s="21" t="str">
        <f>IF(AS7="","",IF(AS7="-","【-】","【"&amp;SUBSTITUTE(TEXT(AS7,"#,##0.00"),"-","△")&amp;"】"))</f>
        <v>【1.34】</v>
      </c>
      <c r="AT6" s="22">
        <f>IF(AT7="",NA(),AT7)</f>
        <v>344.37</v>
      </c>
      <c r="AU6" s="22">
        <f t="shared" ref="AU6:BC6" si="6">IF(AU7="",NA(),AU7)</f>
        <v>297.16000000000003</v>
      </c>
      <c r="AV6" s="22">
        <f t="shared" si="6"/>
        <v>167.42</v>
      </c>
      <c r="AW6" s="22">
        <f t="shared" si="6"/>
        <v>162.58000000000001</v>
      </c>
      <c r="AX6" s="22">
        <f t="shared" si="6"/>
        <v>132.97</v>
      </c>
      <c r="AY6" s="22">
        <f t="shared" si="6"/>
        <v>369.69</v>
      </c>
      <c r="AZ6" s="22">
        <f t="shared" si="6"/>
        <v>379.08</v>
      </c>
      <c r="BA6" s="22">
        <f t="shared" si="6"/>
        <v>327.77</v>
      </c>
      <c r="BB6" s="22">
        <f t="shared" si="6"/>
        <v>338.02</v>
      </c>
      <c r="BC6" s="22">
        <f t="shared" si="6"/>
        <v>364.46</v>
      </c>
      <c r="BD6" s="21" t="str">
        <f>IF(BD7="","",IF(BD7="-","【-】","【"&amp;SUBSTITUTE(TEXT(BD7,"#,##0.00"),"-","△")&amp;"】"))</f>
        <v>【252.29】</v>
      </c>
      <c r="BE6" s="22">
        <f>IF(BE7="",NA(),BE7)</f>
        <v>694.6</v>
      </c>
      <c r="BF6" s="22">
        <f t="shared" ref="BF6:BN6" si="7">IF(BF7="",NA(),BF7)</f>
        <v>711.89</v>
      </c>
      <c r="BG6" s="22">
        <f t="shared" si="7"/>
        <v>888.16</v>
      </c>
      <c r="BH6" s="22">
        <f t="shared" si="7"/>
        <v>871.59</v>
      </c>
      <c r="BI6" s="22">
        <f t="shared" si="7"/>
        <v>878.32</v>
      </c>
      <c r="BJ6" s="22">
        <f t="shared" si="7"/>
        <v>402.99</v>
      </c>
      <c r="BK6" s="22">
        <f t="shared" si="7"/>
        <v>398.98</v>
      </c>
      <c r="BL6" s="22">
        <f t="shared" si="7"/>
        <v>397.1</v>
      </c>
      <c r="BM6" s="22">
        <f t="shared" si="7"/>
        <v>379.91</v>
      </c>
      <c r="BN6" s="22">
        <f t="shared" si="7"/>
        <v>403.72</v>
      </c>
      <c r="BO6" s="21" t="str">
        <f>IF(BO7="","",IF(BO7="-","【-】","【"&amp;SUBSTITUTE(TEXT(BO7,"#,##0.00"),"-","△")&amp;"】"))</f>
        <v>【268.07】</v>
      </c>
      <c r="BP6" s="22">
        <f>IF(BP7="",NA(),BP7)</f>
        <v>94.55</v>
      </c>
      <c r="BQ6" s="22">
        <f t="shared" ref="BQ6:BY6" si="8">IF(BQ7="",NA(),BQ7)</f>
        <v>90.1</v>
      </c>
      <c r="BR6" s="22">
        <f t="shared" si="8"/>
        <v>94.99</v>
      </c>
      <c r="BS6" s="22">
        <f t="shared" si="8"/>
        <v>91.98</v>
      </c>
      <c r="BT6" s="22">
        <f t="shared" si="8"/>
        <v>93.68</v>
      </c>
      <c r="BU6" s="22">
        <f t="shared" si="8"/>
        <v>98.66</v>
      </c>
      <c r="BV6" s="22">
        <f t="shared" si="8"/>
        <v>98.64</v>
      </c>
      <c r="BW6" s="22">
        <f t="shared" si="8"/>
        <v>95.79</v>
      </c>
      <c r="BX6" s="22">
        <f t="shared" si="8"/>
        <v>98.3</v>
      </c>
      <c r="BY6" s="22">
        <f t="shared" si="8"/>
        <v>92.17</v>
      </c>
      <c r="BZ6" s="21" t="str">
        <f>IF(BZ7="","",IF(BZ7="-","【-】","【"&amp;SUBSTITUTE(TEXT(BZ7,"#,##0.00"),"-","△")&amp;"】"))</f>
        <v>【97.47】</v>
      </c>
      <c r="CA6" s="22">
        <f>IF(CA7="",NA(),CA7)</f>
        <v>137.63999999999999</v>
      </c>
      <c r="CB6" s="22">
        <f t="shared" ref="CB6:CJ6" si="9">IF(CB7="",NA(),CB7)</f>
        <v>144.4</v>
      </c>
      <c r="CC6" s="22">
        <f t="shared" si="9"/>
        <v>137.03</v>
      </c>
      <c r="CD6" s="22">
        <f t="shared" si="9"/>
        <v>141.59</v>
      </c>
      <c r="CE6" s="22">
        <f t="shared" si="9"/>
        <v>139.13999999999999</v>
      </c>
      <c r="CF6" s="22">
        <f t="shared" si="9"/>
        <v>178.59</v>
      </c>
      <c r="CG6" s="22">
        <f t="shared" si="9"/>
        <v>178.92</v>
      </c>
      <c r="CH6" s="22">
        <f t="shared" si="9"/>
        <v>171.13</v>
      </c>
      <c r="CI6" s="22">
        <f t="shared" si="9"/>
        <v>173.7</v>
      </c>
      <c r="CJ6" s="22">
        <f t="shared" si="9"/>
        <v>188.51</v>
      </c>
      <c r="CK6" s="21" t="str">
        <f>IF(CK7="","",IF(CK7="-","【-】","【"&amp;SUBSTITUTE(TEXT(CK7,"#,##0.00"),"-","△")&amp;"】"))</f>
        <v>【174.75】</v>
      </c>
      <c r="CL6" s="22">
        <f>IF(CL7="",NA(),CL7)</f>
        <v>48.56</v>
      </c>
      <c r="CM6" s="22">
        <f t="shared" ref="CM6:CU6" si="10">IF(CM7="",NA(),CM7)</f>
        <v>47.76</v>
      </c>
      <c r="CN6" s="22">
        <f t="shared" si="10"/>
        <v>42.88</v>
      </c>
      <c r="CO6" s="22">
        <f t="shared" si="10"/>
        <v>51.08</v>
      </c>
      <c r="CP6" s="22">
        <f t="shared" si="10"/>
        <v>49.95</v>
      </c>
      <c r="CQ6" s="22">
        <f t="shared" si="10"/>
        <v>55.03</v>
      </c>
      <c r="CR6" s="22">
        <f t="shared" si="10"/>
        <v>55.14</v>
      </c>
      <c r="CS6" s="22">
        <f t="shared" si="10"/>
        <v>60.12</v>
      </c>
      <c r="CT6" s="22">
        <f t="shared" si="10"/>
        <v>60.34</v>
      </c>
      <c r="CU6" s="22">
        <f t="shared" si="10"/>
        <v>55.31</v>
      </c>
      <c r="CV6" s="21" t="str">
        <f>IF(CV7="","",IF(CV7="-","【-】","【"&amp;SUBSTITUTE(TEXT(CV7,"#,##0.00"),"-","△")&amp;"】"))</f>
        <v>【59.97】</v>
      </c>
      <c r="CW6" s="22">
        <f>IF(CW7="",NA(),CW7)</f>
        <v>82.74</v>
      </c>
      <c r="CX6" s="22">
        <f t="shared" ref="CX6:DF6" si="11">IF(CX7="",NA(),CX7)</f>
        <v>82.75</v>
      </c>
      <c r="CY6" s="22">
        <f t="shared" si="11"/>
        <v>86.63</v>
      </c>
      <c r="CZ6" s="22">
        <f t="shared" si="11"/>
        <v>71.22</v>
      </c>
      <c r="DA6" s="22">
        <f t="shared" si="11"/>
        <v>72.739999999999995</v>
      </c>
      <c r="DB6" s="22">
        <f t="shared" si="11"/>
        <v>81.900000000000006</v>
      </c>
      <c r="DC6" s="22">
        <f t="shared" si="11"/>
        <v>81.39</v>
      </c>
      <c r="DD6" s="22">
        <f t="shared" si="11"/>
        <v>84.24</v>
      </c>
      <c r="DE6" s="22">
        <f t="shared" si="11"/>
        <v>84.19</v>
      </c>
      <c r="DF6" s="22">
        <f t="shared" si="11"/>
        <v>80.36</v>
      </c>
      <c r="DG6" s="21" t="str">
        <f>IF(DG7="","",IF(DG7="-","【-】","【"&amp;SUBSTITUTE(TEXT(DG7,"#,##0.00"),"-","△")&amp;"】"))</f>
        <v>【89.76】</v>
      </c>
      <c r="DH6" s="22">
        <f>IF(DH7="",NA(),DH7)</f>
        <v>41.26</v>
      </c>
      <c r="DI6" s="22">
        <f t="shared" ref="DI6:DQ6" si="12">IF(DI7="",NA(),DI7)</f>
        <v>42.04</v>
      </c>
      <c r="DJ6" s="22">
        <f t="shared" si="12"/>
        <v>34.020000000000003</v>
      </c>
      <c r="DK6" s="22">
        <f t="shared" si="12"/>
        <v>36.24</v>
      </c>
      <c r="DL6" s="22">
        <f t="shared" si="12"/>
        <v>37.58</v>
      </c>
      <c r="DM6" s="22">
        <f t="shared" si="12"/>
        <v>48.87</v>
      </c>
      <c r="DN6" s="22">
        <f t="shared" si="12"/>
        <v>49.92</v>
      </c>
      <c r="DO6" s="22">
        <f t="shared" si="12"/>
        <v>48.83</v>
      </c>
      <c r="DP6" s="22">
        <f t="shared" si="12"/>
        <v>49.96</v>
      </c>
      <c r="DQ6" s="22">
        <f t="shared" si="12"/>
        <v>52.2</v>
      </c>
      <c r="DR6" s="21" t="str">
        <f>IF(DR7="","",IF(DR7="-","【-】","【"&amp;SUBSTITUTE(TEXT(DR7,"#,##0.00"),"-","△")&amp;"】"))</f>
        <v>【51.51】</v>
      </c>
      <c r="DS6" s="22">
        <f>IF(DS7="",NA(),DS7)</f>
        <v>22.41</v>
      </c>
      <c r="DT6" s="22">
        <f t="shared" ref="DT6:EB6" si="13">IF(DT7="",NA(),DT7)</f>
        <v>22.86</v>
      </c>
      <c r="DU6" s="22">
        <f t="shared" si="13"/>
        <v>15.81</v>
      </c>
      <c r="DV6" s="22">
        <f t="shared" si="13"/>
        <v>20.69</v>
      </c>
      <c r="DW6" s="22">
        <f t="shared" si="13"/>
        <v>21.06</v>
      </c>
      <c r="DX6" s="22">
        <f t="shared" si="13"/>
        <v>14.85</v>
      </c>
      <c r="DY6" s="22">
        <f t="shared" si="13"/>
        <v>16.88</v>
      </c>
      <c r="DZ6" s="22">
        <f t="shared" si="13"/>
        <v>18.18</v>
      </c>
      <c r="EA6" s="22">
        <f t="shared" si="13"/>
        <v>19.32</v>
      </c>
      <c r="EB6" s="22">
        <f t="shared" si="13"/>
        <v>20.73</v>
      </c>
      <c r="EC6" s="21" t="str">
        <f>IF(EC7="","",IF(EC7="-","【-】","【"&amp;SUBSTITUTE(TEXT(EC7,"#,##0.00"),"-","△")&amp;"】"))</f>
        <v>【23.75】</v>
      </c>
      <c r="ED6" s="22">
        <f>IF(ED7="",NA(),ED7)</f>
        <v>0.82</v>
      </c>
      <c r="EE6" s="22">
        <f t="shared" ref="EE6:EM6" si="14">IF(EE7="",NA(),EE7)</f>
        <v>0.68</v>
      </c>
      <c r="EF6" s="22">
        <f t="shared" si="14"/>
        <v>0.21</v>
      </c>
      <c r="EG6" s="22">
        <f t="shared" si="14"/>
        <v>0.44</v>
      </c>
      <c r="EH6" s="22">
        <f t="shared" si="14"/>
        <v>0.41</v>
      </c>
      <c r="EI6" s="22">
        <f t="shared" si="14"/>
        <v>0.5</v>
      </c>
      <c r="EJ6" s="22">
        <f t="shared" si="14"/>
        <v>0.52</v>
      </c>
      <c r="EK6" s="22">
        <f t="shared" si="14"/>
        <v>0.56999999999999995</v>
      </c>
      <c r="EL6" s="22">
        <f t="shared" si="14"/>
        <v>0.52</v>
      </c>
      <c r="EM6" s="22">
        <f t="shared" si="14"/>
        <v>0.5</v>
      </c>
      <c r="EN6" s="21" t="str">
        <f>IF(EN7="","",IF(EN7="-","【-】","【"&amp;SUBSTITUTE(TEXT(EN7,"#,##0.00"),"-","△")&amp;"】"))</f>
        <v>【0.67】</v>
      </c>
    </row>
    <row r="7" spans="1:144" s="23" customFormat="1" x14ac:dyDescent="0.15">
      <c r="A7" s="15"/>
      <c r="B7" s="24">
        <v>2022</v>
      </c>
      <c r="C7" s="24">
        <v>432083</v>
      </c>
      <c r="D7" s="24">
        <v>46</v>
      </c>
      <c r="E7" s="24">
        <v>1</v>
      </c>
      <c r="F7" s="24">
        <v>0</v>
      </c>
      <c r="G7" s="24">
        <v>1</v>
      </c>
      <c r="H7" s="24" t="s">
        <v>93</v>
      </c>
      <c r="I7" s="24" t="s">
        <v>94</v>
      </c>
      <c r="J7" s="24" t="s">
        <v>95</v>
      </c>
      <c r="K7" s="24" t="s">
        <v>96</v>
      </c>
      <c r="L7" s="24" t="s">
        <v>97</v>
      </c>
      <c r="M7" s="24" t="s">
        <v>98</v>
      </c>
      <c r="N7" s="25" t="s">
        <v>99</v>
      </c>
      <c r="O7" s="25">
        <v>44.36</v>
      </c>
      <c r="P7" s="25">
        <v>61.02</v>
      </c>
      <c r="Q7" s="25">
        <v>2505</v>
      </c>
      <c r="R7" s="25">
        <v>49397</v>
      </c>
      <c r="S7" s="25">
        <v>299.69</v>
      </c>
      <c r="T7" s="25">
        <v>164.83</v>
      </c>
      <c r="U7" s="25">
        <v>29951</v>
      </c>
      <c r="V7" s="25">
        <v>37</v>
      </c>
      <c r="W7" s="25">
        <v>809.49</v>
      </c>
      <c r="X7" s="25">
        <v>105.01</v>
      </c>
      <c r="Y7" s="25">
        <v>102.55</v>
      </c>
      <c r="Z7" s="25">
        <v>102.32</v>
      </c>
      <c r="AA7" s="25">
        <v>101.96</v>
      </c>
      <c r="AB7" s="25">
        <v>101.23</v>
      </c>
      <c r="AC7" s="25">
        <v>108.87</v>
      </c>
      <c r="AD7" s="25">
        <v>108.61</v>
      </c>
      <c r="AE7" s="25">
        <v>108.83</v>
      </c>
      <c r="AF7" s="25">
        <v>109.23</v>
      </c>
      <c r="AG7" s="25">
        <v>105.92</v>
      </c>
      <c r="AH7" s="25">
        <v>108.7</v>
      </c>
      <c r="AI7" s="25">
        <v>0</v>
      </c>
      <c r="AJ7" s="25">
        <v>0</v>
      </c>
      <c r="AK7" s="25">
        <v>0</v>
      </c>
      <c r="AL7" s="25">
        <v>0</v>
      </c>
      <c r="AM7" s="25">
        <v>0</v>
      </c>
      <c r="AN7" s="25">
        <v>3.16</v>
      </c>
      <c r="AO7" s="25">
        <v>3.59</v>
      </c>
      <c r="AP7" s="25">
        <v>4.34</v>
      </c>
      <c r="AQ7" s="25">
        <v>4.6900000000000004</v>
      </c>
      <c r="AR7" s="25">
        <v>7.78</v>
      </c>
      <c r="AS7" s="25">
        <v>1.34</v>
      </c>
      <c r="AT7" s="25">
        <v>344.37</v>
      </c>
      <c r="AU7" s="25">
        <v>297.16000000000003</v>
      </c>
      <c r="AV7" s="25">
        <v>167.42</v>
      </c>
      <c r="AW7" s="25">
        <v>162.58000000000001</v>
      </c>
      <c r="AX7" s="25">
        <v>132.97</v>
      </c>
      <c r="AY7" s="25">
        <v>369.69</v>
      </c>
      <c r="AZ7" s="25">
        <v>379.08</v>
      </c>
      <c r="BA7" s="25">
        <v>327.77</v>
      </c>
      <c r="BB7" s="25">
        <v>338.02</v>
      </c>
      <c r="BC7" s="25">
        <v>364.46</v>
      </c>
      <c r="BD7" s="25">
        <v>252.29</v>
      </c>
      <c r="BE7" s="25">
        <v>694.6</v>
      </c>
      <c r="BF7" s="25">
        <v>711.89</v>
      </c>
      <c r="BG7" s="25">
        <v>888.16</v>
      </c>
      <c r="BH7" s="25">
        <v>871.59</v>
      </c>
      <c r="BI7" s="25">
        <v>878.32</v>
      </c>
      <c r="BJ7" s="25">
        <v>402.99</v>
      </c>
      <c r="BK7" s="25">
        <v>398.98</v>
      </c>
      <c r="BL7" s="25">
        <v>397.1</v>
      </c>
      <c r="BM7" s="25">
        <v>379.91</v>
      </c>
      <c r="BN7" s="25">
        <v>403.72</v>
      </c>
      <c r="BO7" s="25">
        <v>268.07</v>
      </c>
      <c r="BP7" s="25">
        <v>94.55</v>
      </c>
      <c r="BQ7" s="25">
        <v>90.1</v>
      </c>
      <c r="BR7" s="25">
        <v>94.99</v>
      </c>
      <c r="BS7" s="25">
        <v>91.98</v>
      </c>
      <c r="BT7" s="25">
        <v>93.68</v>
      </c>
      <c r="BU7" s="25">
        <v>98.66</v>
      </c>
      <c r="BV7" s="25">
        <v>98.64</v>
      </c>
      <c r="BW7" s="25">
        <v>95.79</v>
      </c>
      <c r="BX7" s="25">
        <v>98.3</v>
      </c>
      <c r="BY7" s="25">
        <v>92.17</v>
      </c>
      <c r="BZ7" s="25">
        <v>97.47</v>
      </c>
      <c r="CA7" s="25">
        <v>137.63999999999999</v>
      </c>
      <c r="CB7" s="25">
        <v>144.4</v>
      </c>
      <c r="CC7" s="25">
        <v>137.03</v>
      </c>
      <c r="CD7" s="25">
        <v>141.59</v>
      </c>
      <c r="CE7" s="25">
        <v>139.13999999999999</v>
      </c>
      <c r="CF7" s="25">
        <v>178.59</v>
      </c>
      <c r="CG7" s="25">
        <v>178.92</v>
      </c>
      <c r="CH7" s="25">
        <v>171.13</v>
      </c>
      <c r="CI7" s="25">
        <v>173.7</v>
      </c>
      <c r="CJ7" s="25">
        <v>188.51</v>
      </c>
      <c r="CK7" s="25">
        <v>174.75</v>
      </c>
      <c r="CL7" s="25">
        <v>48.56</v>
      </c>
      <c r="CM7" s="25">
        <v>47.76</v>
      </c>
      <c r="CN7" s="25">
        <v>42.88</v>
      </c>
      <c r="CO7" s="25">
        <v>51.08</v>
      </c>
      <c r="CP7" s="25">
        <v>49.95</v>
      </c>
      <c r="CQ7" s="25">
        <v>55.03</v>
      </c>
      <c r="CR7" s="25">
        <v>55.14</v>
      </c>
      <c r="CS7" s="25">
        <v>60.12</v>
      </c>
      <c r="CT7" s="25">
        <v>60.34</v>
      </c>
      <c r="CU7" s="25">
        <v>55.31</v>
      </c>
      <c r="CV7" s="25">
        <v>59.97</v>
      </c>
      <c r="CW7" s="25">
        <v>82.74</v>
      </c>
      <c r="CX7" s="25">
        <v>82.75</v>
      </c>
      <c r="CY7" s="25">
        <v>86.63</v>
      </c>
      <c r="CZ7" s="25">
        <v>71.22</v>
      </c>
      <c r="DA7" s="25">
        <v>72.739999999999995</v>
      </c>
      <c r="DB7" s="25">
        <v>81.900000000000006</v>
      </c>
      <c r="DC7" s="25">
        <v>81.39</v>
      </c>
      <c r="DD7" s="25">
        <v>84.24</v>
      </c>
      <c r="DE7" s="25">
        <v>84.19</v>
      </c>
      <c r="DF7" s="25">
        <v>80.36</v>
      </c>
      <c r="DG7" s="25">
        <v>89.76</v>
      </c>
      <c r="DH7" s="25">
        <v>41.26</v>
      </c>
      <c r="DI7" s="25">
        <v>42.04</v>
      </c>
      <c r="DJ7" s="25">
        <v>34.020000000000003</v>
      </c>
      <c r="DK7" s="25">
        <v>36.24</v>
      </c>
      <c r="DL7" s="25">
        <v>37.58</v>
      </c>
      <c r="DM7" s="25">
        <v>48.87</v>
      </c>
      <c r="DN7" s="25">
        <v>49.92</v>
      </c>
      <c r="DO7" s="25">
        <v>48.83</v>
      </c>
      <c r="DP7" s="25">
        <v>49.96</v>
      </c>
      <c r="DQ7" s="25">
        <v>52.2</v>
      </c>
      <c r="DR7" s="25">
        <v>51.51</v>
      </c>
      <c r="DS7" s="25">
        <v>22.41</v>
      </c>
      <c r="DT7" s="25">
        <v>22.86</v>
      </c>
      <c r="DU7" s="25">
        <v>15.81</v>
      </c>
      <c r="DV7" s="25">
        <v>20.69</v>
      </c>
      <c r="DW7" s="25">
        <v>21.06</v>
      </c>
      <c r="DX7" s="25">
        <v>14.85</v>
      </c>
      <c r="DY7" s="25">
        <v>16.88</v>
      </c>
      <c r="DZ7" s="25">
        <v>18.18</v>
      </c>
      <c r="EA7" s="25">
        <v>19.32</v>
      </c>
      <c r="EB7" s="25">
        <v>20.73</v>
      </c>
      <c r="EC7" s="25">
        <v>23.75</v>
      </c>
      <c r="ED7" s="25">
        <v>0.82</v>
      </c>
      <c r="EE7" s="25">
        <v>0.68</v>
      </c>
      <c r="EF7" s="25">
        <v>0.21</v>
      </c>
      <c r="EG7" s="25">
        <v>0.44</v>
      </c>
      <c r="EH7" s="25">
        <v>0.41</v>
      </c>
      <c r="EI7" s="25">
        <v>0.5</v>
      </c>
      <c r="EJ7" s="25">
        <v>0.52</v>
      </c>
      <c r="EK7" s="25">
        <v>0.56999999999999995</v>
      </c>
      <c r="EL7" s="25">
        <v>0.52</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祐希</cp:lastModifiedBy>
  <cp:lastPrinted>2024-02-06T00:30:18Z</cp:lastPrinted>
  <dcterms:created xsi:type="dcterms:W3CDTF">2023-12-05T01:01:50Z</dcterms:created>
  <dcterms:modified xsi:type="dcterms:W3CDTF">2024-02-06T00:30:29Z</dcterms:modified>
  <cp:category/>
</cp:coreProperties>
</file>