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192.168.113.160\share\010）共同\sou決算統計関係（総務省提出）\経営比較分析表\R4\水道\"/>
    </mc:Choice>
  </mc:AlternateContent>
  <xr:revisionPtr revIDLastSave="0" documentId="13_ncr:1_{A76618A0-B485-4335-9672-158F50E84020}" xr6:coauthVersionLast="45" xr6:coauthVersionMax="45" xr10:uidLastSave="{00000000-0000-0000-0000-000000000000}"/>
  <workbookProtection workbookAlgorithmName="SHA-512" workbookHashValue="ysD6YjIBjgYcv9x4U/nYLoHpepjShzOyjP8GW7kG9OdmPzJb49YfZlLl6L32aWcW938sQfNsEG8/pLhl0/J1Ig==" workbookSaltValue="7mazhlTJ9rXivR1OX2wxDQ=="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BB10" i="4"/>
  <c r="AT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<sst xmlns="http://schemas.openxmlformats.org/spreadsheetml/2006/main" count="228" uniqueCount="114">
  <si>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</si>
  <si>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</si>
  <si>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</si>
  <si>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</si>
  <si>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</si>
  <si>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</si>
  <si>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</si>
  <si>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</si>
  <si>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</si>
  <si>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</si>
  <si>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</si>
  <si>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</si>
  <si>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</si>
  <si>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</si>
  <si>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</si>
  <si>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</si>
  <si>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</si>
  <si>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</si>
  <si>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</si>
  <si>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</si>
  <si>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</si>
  <si>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</si>
  <si>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</si>
  <si>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</si>
  <si>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</si>
  <si>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</si>
  <si>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</si>
  <si>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</si>
  <si>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</si>
  <si>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</si>
  <si>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</si>
  <si>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</si>
  <si>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</si>
  <si>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</si>
  <si>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</si>
  <si>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</si>
  <si>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</si>
  <si>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</si>
  <si>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</si>
  <si>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</si>
  <si>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</si>
  <si>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</si>
  <si>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</si>
  <si>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</si>
  <si>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</si>
  <si>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</si>
  <si>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</si>
  <si>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</si>
  <si>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</si>
  <si>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</si>
  <si>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</si>
  <si>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</si>
  <si>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</si>
  <si>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</si>
  <si>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</si>
  <si>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</si>
  <si>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</si>
  <si>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</si>
  <si>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</si>
  <si>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</si>
  <si>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</si>
  <si>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</si>
  <si>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</si>
  <si>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</si>
  <si>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</si>
  <si>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</si>
  <si>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</si>
  <si>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</si>
  <si>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</si>
  <si>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</si>
  <si>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</si>
  <si>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</si>
  <si>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</si>
  <si>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</si>
  <si>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</si>
  <si>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</si>
  <si>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</si>
  <si>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</si>
  <si>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</si>
  <si>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</si>
  <si>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</si>
  <si>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</si>
  <si>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</si>
  <si>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</si>
  <si>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</si>
  <si>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</si>
  <si>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</si>
  <si>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</si>
  <si>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</si>
  <si>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</si>
  <si>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</si>
  <si>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</si>
  <si>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</si>
  <si>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荒尾市</t>
  </si>
  <si>
    <t>法適用</t>
  </si>
  <si>
    <t>水道事業</t>
  </si>
  <si>
    <t>末端給水事業</t>
  </si>
  <si>
    <t>A5</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</si>
  <si>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</si>
  <si>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</si>
  <si>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</si>
  <si>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</si>
  <si>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</si>
  <si>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</si>
  <si>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</si>
  <si>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</si>
  <si>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</si>
  <si>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</si>
  <si>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</si>
  <si>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</si>
  <si>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</si>
  <si>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①有形固定資産減価償却率は増加傾向であり、老朽化が進んでいる。
③管路更新率は上昇傾向であるが、②の管路経年化率に大きな変化はなく、増加を抑制している状態である。
⑧の有収率が高い数値になる要因は、漏水の早期発見・修繕によるものであり、老朽管に対する計画的な更新工事は重要である。
（今後の対策）
　老朽管や施設のいずれも耐震化を意識して計画的、効率的に更新工事を実施していく。</t>
    <rPh sb="1" eb="7">
      <t>ユウケイコテイシサン</t>
    </rPh>
    <rPh sb="7" eb="12">
      <t>ゲンカショウキャクリツ</t>
    </rPh>
    <rPh sb="13" eb="17">
      <t>ゾウカケイコウ</t>
    </rPh>
    <rPh sb="21" eb="24">
      <t>ロウキュウカ</t>
    </rPh>
    <rPh sb="25" eb="26">
      <t>スス</t>
    </rPh>
    <rPh sb="33" eb="38">
      <t>カンロコウシンリツ</t>
    </rPh>
    <rPh sb="39" eb="43">
      <t>ジョウショウケイコウ</t>
    </rPh>
    <rPh sb="50" eb="56">
      <t>カンロケイネンカリツ</t>
    </rPh>
    <rPh sb="57" eb="58">
      <t>オオ</t>
    </rPh>
    <rPh sb="60" eb="62">
      <t>ヘンカ</t>
    </rPh>
    <rPh sb="66" eb="68">
      <t>ゾウカ</t>
    </rPh>
    <rPh sb="69" eb="71">
      <t>ヨクセイ</t>
    </rPh>
    <rPh sb="75" eb="77">
      <t>ジョウタイ</t>
    </rPh>
    <rPh sb="84" eb="87">
      <t>ユウシュウリツ</t>
    </rPh>
    <rPh sb="88" eb="89">
      <t>タカ</t>
    </rPh>
    <rPh sb="90" eb="92">
      <t>スウチ</t>
    </rPh>
    <rPh sb="95" eb="97">
      <t>ヨウイン</t>
    </rPh>
    <rPh sb="107" eb="109">
      <t>シュウゼン</t>
    </rPh>
    <rPh sb="118" eb="121">
      <t>ロウキュウカン</t>
    </rPh>
    <rPh sb="122" eb="123">
      <t>タイ</t>
    </rPh>
    <rPh sb="125" eb="128">
      <t>ケイカクテキ</t>
    </rPh>
    <rPh sb="129" eb="131">
      <t>コウシン</t>
    </rPh>
    <rPh sb="131" eb="133">
      <t>コウジ</t>
    </rPh>
    <rPh sb="134" eb="136">
      <t>ジュウヨウ</t>
    </rPh>
    <rPh sb="142" eb="144">
      <t>コンゴ</t>
    </rPh>
    <rPh sb="145" eb="147">
      <t>タイサク</t>
    </rPh>
    <rPh sb="154" eb="156">
      <t>シセツ</t>
    </rPh>
    <rPh sb="161" eb="164">
      <t>タイシンカ</t>
    </rPh>
    <rPh sb="165" eb="167">
      <t>イシキ</t>
    </rPh>
    <rPh sb="169" eb="172">
      <t>ケイカクテキ</t>
    </rPh>
    <rPh sb="173" eb="176">
      <t>コウリツテキ</t>
    </rPh>
    <rPh sb="177" eb="181">
      <t>コウシンコウジ</t>
    </rPh>
    <rPh sb="182" eb="184">
      <t>ジッシ</t>
    </rPh>
    <phoneticPr fontId="4"/>
  </si>
  <si>
    <t>②累積欠損金は発生していないが、①経常収支比率は前年度より減少し、損益分岐点に近づき、経営は厳しくなっている。
⑤料金回収率が令和3年度に100%を下回って以来、減少傾向となっている。
⑥給水原価は増加傾向となっている。
（要因）
　人口減少や節水機器の普及により、減少する給水収益に対し、近年の物価高騰による費用の増加により給水原価が増加しているため、料金回収率が減少している。
③流動比率は、類似団体と比較して低いが、100%を超えており、支払い能力に問題はない。　
④企業債残高対給水収益比率は、近年、微増傾向である。給水収益の減少が主な要因である。
⑦施設利用率は低下傾向であるが60%を超えており、⑧の有収率とともに高値である。効率的な施設運営ができている。
（今後の対策）
　令和5年10月に水道料金改定を実施したため、今後は、給水収益の減少傾向が改善することが期待されるが、物価高騰の影響を受け費用が増加している現状を踏まえ、引き続き収支のバランスについて注視していく。</t>
    <rPh sb="17" eb="23">
      <t>ケイジョウシュウシヒリツ</t>
    </rPh>
    <rPh sb="24" eb="27">
      <t>ゼンネンド</t>
    </rPh>
    <rPh sb="29" eb="31">
      <t>ゲンショウ</t>
    </rPh>
    <rPh sb="33" eb="38">
      <t>ソンエキブンキテン</t>
    </rPh>
    <rPh sb="39" eb="40">
      <t>チカ</t>
    </rPh>
    <rPh sb="57" eb="62">
      <t>リョウキンカイシュウリツ</t>
    </rPh>
    <rPh sb="63" eb="65">
      <t>レイワ</t>
    </rPh>
    <rPh sb="66" eb="68">
      <t>ネンド</t>
    </rPh>
    <rPh sb="74" eb="76">
      <t>シタマワ</t>
    </rPh>
    <rPh sb="78" eb="80">
      <t>イライ</t>
    </rPh>
    <rPh sb="81" eb="85">
      <t>ゲンショウケイコウ</t>
    </rPh>
    <rPh sb="94" eb="98">
      <t>キュウスイゲンカ</t>
    </rPh>
    <rPh sb="99" eb="103">
      <t>ゾウカケイコウ</t>
    </rPh>
    <rPh sb="112" eb="114">
      <t>ヨウイン</t>
    </rPh>
    <rPh sb="117" eb="121">
      <t>ジンコウゲンショウ</t>
    </rPh>
    <rPh sb="122" eb="126">
      <t>セッスイキキ</t>
    </rPh>
    <rPh sb="127" eb="129">
      <t>フキュウ</t>
    </rPh>
    <rPh sb="133" eb="135">
      <t>ゲンショウ</t>
    </rPh>
    <rPh sb="137" eb="141">
      <t>キュウスイシュウエキ</t>
    </rPh>
    <rPh sb="142" eb="143">
      <t>タイ</t>
    </rPh>
    <rPh sb="145" eb="147">
      <t>キンネン</t>
    </rPh>
    <rPh sb="148" eb="152">
      <t>ブッカコウトウ</t>
    </rPh>
    <rPh sb="155" eb="157">
      <t>ヒヨウ</t>
    </rPh>
    <rPh sb="158" eb="160">
      <t>ゾウカ</t>
    </rPh>
    <rPh sb="163" eb="168">
      <t>キュウスイ</t>
    </rPh>
    <rPh sb="177" eb="182">
      <t>リョウキンカイシュウリツ</t>
    </rPh>
    <rPh sb="183" eb="185">
      <t>ゲンショウ</t>
    </rPh>
    <rPh sb="193" eb="197">
      <t>リュウドウヒリツ</t>
    </rPh>
    <rPh sb="199" eb="203">
      <t>ルイジダンタイ</t>
    </rPh>
    <rPh sb="204" eb="206">
      <t>ヒカク</t>
    </rPh>
    <rPh sb="208" eb="209">
      <t>ヒク</t>
    </rPh>
    <rPh sb="238" eb="241">
      <t>キギョウサイ</t>
    </rPh>
    <rPh sb="241" eb="244">
      <t>ザンダカタイ</t>
    </rPh>
    <rPh sb="244" eb="248">
      <t>キュウスイシュウエキ</t>
    </rPh>
    <rPh sb="248" eb="250">
      <t>ヒリツ</t>
    </rPh>
    <rPh sb="252" eb="254">
      <t>キンネン</t>
    </rPh>
    <rPh sb="255" eb="257">
      <t>ビゾウ</t>
    </rPh>
    <rPh sb="257" eb="259">
      <t>ケイコウ</t>
    </rPh>
    <rPh sb="263" eb="267">
      <t>キュウスイシュウエキ</t>
    </rPh>
    <rPh sb="268" eb="270">
      <t>ゲンショウ</t>
    </rPh>
    <rPh sb="271" eb="272">
      <t>オモ</t>
    </rPh>
    <rPh sb="273" eb="275">
      <t>ヨウイン</t>
    </rPh>
    <rPh sb="346" eb="348">
      <t>レイワ</t>
    </rPh>
    <rPh sb="361" eb="363">
      <t>ジッシ</t>
    </rPh>
    <phoneticPr fontId="4"/>
  </si>
  <si>
    <t>　施設の管理状況は、類似団体と比較すると効率的に活用できており、今後も注視していく。
　財政状況は、今後も継続することが考えられる給水収益の減少や物価高騰を踏まえると、厳しい状況である。
　令和5年10月に料金改定を実施したため、今後は給水収益が拡大することで、経常収支比率や料金回収率は改善すると考えられる。
（今後の対策）
　水道料金改定後の収支比率を分析し、今後の財政計画の見直しを行っていくことが重要になる。老朽化している施設の耐震化、適切な更新時期・規模などアセットマネジメントを通して見直しを行っていく。今後も永続的な事業の継続に努める。</t>
    <rPh sb="20" eb="23">
      <t>コウリツテキ</t>
    </rPh>
    <rPh sb="24" eb="26">
      <t>カツヨウ</t>
    </rPh>
    <rPh sb="44" eb="48">
      <t>ザイセイジョウキョウ</t>
    </rPh>
    <rPh sb="50" eb="52">
      <t>コンゴ</t>
    </rPh>
    <rPh sb="53" eb="55">
      <t>ケイゾク</t>
    </rPh>
    <rPh sb="60" eb="61">
      <t>カンガ</t>
    </rPh>
    <rPh sb="65" eb="69">
      <t>キュウスイシュウエキ</t>
    </rPh>
    <rPh sb="70" eb="72">
      <t>ゲンショウ</t>
    </rPh>
    <rPh sb="73" eb="77">
      <t>ブッカコウトウ</t>
    </rPh>
    <rPh sb="78" eb="79">
      <t>フ</t>
    </rPh>
    <rPh sb="84" eb="85">
      <t>キビ</t>
    </rPh>
    <rPh sb="87" eb="89">
      <t>ジョウキョウ</t>
    </rPh>
    <rPh sb="101" eb="102">
      <t>ガツ</t>
    </rPh>
    <rPh sb="103" eb="107">
      <t>リョウキンカイテイ</t>
    </rPh>
    <rPh sb="108" eb="110">
      <t>ジッシ</t>
    </rPh>
    <rPh sb="157" eb="159">
      <t>コンゴ</t>
    </rPh>
    <rPh sb="160" eb="162">
      <t>タイサク</t>
    </rPh>
    <rPh sb="165" eb="172">
      <t>スイドウリョウキンカイテイゴ</t>
    </rPh>
    <rPh sb="173" eb="175">
      <t>シュウシ</t>
    </rPh>
    <rPh sb="175" eb="177">
      <t>ヒリツ</t>
    </rPh>
    <rPh sb="178" eb="180">
      <t>ブンセキ</t>
    </rPh>
    <rPh sb="182" eb="184">
      <t>コンゴ</t>
    </rPh>
    <rPh sb="185" eb="189">
      <t>ザイセイケイカク</t>
    </rPh>
    <rPh sb="190" eb="192">
      <t>ミナオ</t>
    </rPh>
    <rPh sb="194" eb="195">
      <t>オコナ</t>
    </rPh>
    <rPh sb="202" eb="204">
      <t>ジュウヨウ</t>
    </rPh>
    <rPh sb="208" eb="211">
      <t>ロウキュウカ</t>
    </rPh>
    <rPh sb="215" eb="217">
      <t>シセツ</t>
    </rPh>
    <rPh sb="218" eb="221">
      <t>タイシンカ</t>
    </rPh>
    <rPh sb="222" eb="224">
      <t>テキセツ</t>
    </rPh>
    <rPh sb="225" eb="229">
      <t>コウシンジキ</t>
    </rPh>
    <rPh sb="230" eb="232">
      <t>キボ</t>
    </rPh>
    <rPh sb="245" eb="246">
      <t>トオ</t>
    </rPh>
    <rPh sb="248" eb="250">
      <t>ミナオ</t>
    </rPh>
    <rPh sb="252" eb="253">
      <t>オコナ</t>
    </rPh>
    <rPh sb="258" eb="260">
      <t>コンゴ</t>
    </rPh>
    <rPh sb="261" eb="264">
      <t>エイゾクテキ</t>
    </rPh>
    <rPh sb="271" eb="27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</si>
</sst>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0.52</c:v>
                </c:pt>
                <c:pt idx="1">
                  <c:v>0.3</c:v>
                </c:pt>
                <c:pt idx="2">
                  <c:v>0.42</c:v>
                </c:pt>
                <c:pt idx="3">
                  <c:v>0.49</c:v>
                </c:pt>
                <c:pt idx="4">
                  <c:v>0.64</c:v>
                </c:pt>
              </c:numCache>
            </c:numRef>
          </c:val>
          <c:extLst>
            <c:ext xmlns:c16="http://schemas.microsoft.com/office/drawing/2014/chart" uri="{C3380CC4-5D6E-409C-BE32-E72D297353CC}">
              <c16:uniqueId val="{00000000-B2F4-434E-8376-9244240961E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0.54</c:v>
                </c:pt>
                <c:pt idx="2">
                  <c:v>0.56999999999999995</c:v>
                </c:pt>
                <c:pt idx="3">
                  <c:v>0.52</c:v>
                </c:pt>
                <c:pt idx="4">
                  <c:v>0.48</c:v>
                </c:pt>
              </c:numCache>
            </c:numRef>
          </c:val>
          <c:smooth val="0"/>
          <c:extLst>
            <c:ext xmlns:c16="http://schemas.microsoft.com/office/drawing/2014/chart" uri="{C3380CC4-5D6E-409C-BE32-E72D297353CC}">
              <c16:uniqueId val="{00000001-B2F4-434E-8376-9244240961E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66.930000000000007</c:v>
                </c:pt>
                <c:pt idx="1">
                  <c:v>66.540000000000006</c:v>
                </c:pt>
                <c:pt idx="2">
                  <c:v>66.13</c:v>
                </c:pt>
                <c:pt idx="3">
                  <c:v>63.8</c:v>
                </c:pt>
                <c:pt idx="4">
                  <c:v>64.040000000000006</c:v>
                </c:pt>
              </c:numCache>
            </c:numRef>
          </c:val>
          <c:extLst>
            <c:ext xmlns:c16="http://schemas.microsoft.com/office/drawing/2014/chart" uri="{C3380CC4-5D6E-409C-BE32-E72D297353CC}">
              <c16:uniqueId val="{00000000-1EB9-41C9-BB7A-503D7D8947B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59.67</c:v>
                </c:pt>
                <c:pt idx="2">
                  <c:v>60.12</c:v>
                </c:pt>
                <c:pt idx="3">
                  <c:v>60.34</c:v>
                </c:pt>
                <c:pt idx="4">
                  <c:v>59.54</c:v>
                </c:pt>
              </c:numCache>
            </c:numRef>
          </c:val>
          <c:smooth val="0"/>
          <c:extLst>
            <c:ext xmlns:c16="http://schemas.microsoft.com/office/drawing/2014/chart" uri="{C3380CC4-5D6E-409C-BE32-E72D297353CC}">
              <c16:uniqueId val="{00000001-1EB9-41C9-BB7A-503D7D8947B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88.62</c:v>
                </c:pt>
                <c:pt idx="1">
                  <c:v>88.83</c:v>
                </c:pt>
                <c:pt idx="2">
                  <c:v>90.84</c:v>
                </c:pt>
                <c:pt idx="3">
                  <c:v>92.54</c:v>
                </c:pt>
                <c:pt idx="4">
                  <c:v>90.29</c:v>
                </c:pt>
              </c:numCache>
            </c:numRef>
          </c:val>
          <c:extLst>
            <c:ext xmlns:c16="http://schemas.microsoft.com/office/drawing/2014/chart" uri="{C3380CC4-5D6E-409C-BE32-E72D297353CC}">
              <c16:uniqueId val="{00000000-8B9B-4A0E-A1F0-6F0390A5C22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84.6</c:v>
                </c:pt>
                <c:pt idx="2">
                  <c:v>84.24</c:v>
                </c:pt>
                <c:pt idx="3">
                  <c:v>84.19</c:v>
                </c:pt>
                <c:pt idx="4">
                  <c:v>83.93</c:v>
                </c:pt>
              </c:numCache>
            </c:numRef>
          </c:val>
          <c:smooth val="0"/>
          <c:extLst>
            <c:ext xmlns:c16="http://schemas.microsoft.com/office/drawing/2014/chart" uri="{C3380CC4-5D6E-409C-BE32-E72D297353CC}">
              <c16:uniqueId val="{00000001-8B9B-4A0E-A1F0-6F0390A5C22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111.44</c:v>
                </c:pt>
                <c:pt idx="1">
                  <c:v>108.71</c:v>
                </c:pt>
                <c:pt idx="2">
                  <c:v>108.28</c:v>
                </c:pt>
                <c:pt idx="3">
                  <c:v>102.62</c:v>
                </c:pt>
                <c:pt idx="4">
                  <c:v>100.01</c:v>
                </c:pt>
              </c:numCache>
            </c:numRef>
          </c:val>
          <c:extLst>
            <c:ext xmlns:c16="http://schemas.microsoft.com/office/drawing/2014/chart" uri="{C3380CC4-5D6E-409C-BE32-E72D297353CC}">
              <c16:uniqueId val="{00000000-80A6-472E-880B-E4DB93B1E16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109.01</c:v>
                </c:pt>
                <c:pt idx="2">
                  <c:v>108.83</c:v>
                </c:pt>
                <c:pt idx="3">
                  <c:v>109.23</c:v>
                </c:pt>
                <c:pt idx="4">
                  <c:v>108.04</c:v>
                </c:pt>
              </c:numCache>
            </c:numRef>
          </c:val>
          <c:smooth val="0"/>
          <c:extLst>
            <c:ext xmlns:c16="http://schemas.microsoft.com/office/drawing/2014/chart" uri="{C3380CC4-5D6E-409C-BE32-E72D297353CC}">
              <c16:uniqueId val="{00000001-80A6-472E-880B-E4DB93B1E16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42.43</c:v>
                </c:pt>
                <c:pt idx="1">
                  <c:v>43.58</c:v>
                </c:pt>
                <c:pt idx="2">
                  <c:v>44.1</c:v>
                </c:pt>
                <c:pt idx="3">
                  <c:v>44.69</c:v>
                </c:pt>
                <c:pt idx="4">
                  <c:v>45.39</c:v>
                </c:pt>
              </c:numCache>
            </c:numRef>
          </c:val>
          <c:extLst>
            <c:ext xmlns:c16="http://schemas.microsoft.com/office/drawing/2014/chart" uri="{C3380CC4-5D6E-409C-BE32-E72D297353CC}">
              <c16:uniqueId val="{00000000-156B-4BA2-B127-5AB888DE817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48.17</c:v>
                </c:pt>
                <c:pt idx="2">
                  <c:v>48.83</c:v>
                </c:pt>
                <c:pt idx="3">
                  <c:v>49.96</c:v>
                </c:pt>
                <c:pt idx="4">
                  <c:v>50.82</c:v>
                </c:pt>
              </c:numCache>
            </c:numRef>
          </c:val>
          <c:smooth val="0"/>
          <c:extLst>
            <c:ext xmlns:c16="http://schemas.microsoft.com/office/drawing/2014/chart" uri="{C3380CC4-5D6E-409C-BE32-E72D297353CC}">
              <c16:uniqueId val="{00000001-156B-4BA2-B127-5AB888DE817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7.62</c:v>
                </c:pt>
                <c:pt idx="1">
                  <c:v>7.48</c:v>
                </c:pt>
                <c:pt idx="2">
                  <c:v>17.559999999999999</c:v>
                </c:pt>
                <c:pt idx="3">
                  <c:v>18.149999999999999</c:v>
                </c:pt>
                <c:pt idx="4">
                  <c:v>18.690000000000001</c:v>
                </c:pt>
              </c:numCache>
            </c:numRef>
          </c:val>
          <c:extLst>
            <c:ext xmlns:c16="http://schemas.microsoft.com/office/drawing/2014/chart" uri="{C3380CC4-5D6E-409C-BE32-E72D297353CC}">
              <c16:uniqueId val="{00000000-8D47-4B47-92CF-0E9019C1BE3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17.12</c:v>
                </c:pt>
                <c:pt idx="2">
                  <c:v>18.18</c:v>
                </c:pt>
                <c:pt idx="3">
                  <c:v>19.32</c:v>
                </c:pt>
                <c:pt idx="4">
                  <c:v>21.16</c:v>
                </c:pt>
              </c:numCache>
            </c:numRef>
          </c:val>
          <c:smooth val="0"/>
          <c:extLst>
            <c:ext xmlns:c16="http://schemas.microsoft.com/office/drawing/2014/chart" uri="{C3380CC4-5D6E-409C-BE32-E72D297353CC}">
              <c16:uniqueId val="{00000001-8D47-4B47-92CF-0E9019C1BE3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C3-48D8-9CAB-CA5B945FB0A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3.7</c:v>
                </c:pt>
                <c:pt idx="2">
                  <c:v>4.34</c:v>
                </c:pt>
                <c:pt idx="3">
                  <c:v>4.6900000000000004</c:v>
                </c:pt>
                <c:pt idx="4">
                  <c:v>4.72</c:v>
                </c:pt>
              </c:numCache>
            </c:numRef>
          </c:val>
          <c:smooth val="0"/>
          <c:extLst>
            <c:ext xmlns:c16="http://schemas.microsoft.com/office/drawing/2014/chart" uri="{C3380CC4-5D6E-409C-BE32-E72D297353CC}">
              <c16:uniqueId val="{00000001-B2C3-48D8-9CAB-CA5B945FB0A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198.65</c:v>
                </c:pt>
                <c:pt idx="1">
                  <c:v>192.3</c:v>
                </c:pt>
                <c:pt idx="2">
                  <c:v>222.66</c:v>
                </c:pt>
                <c:pt idx="3">
                  <c:v>185.07</c:v>
                </c:pt>
                <c:pt idx="4">
                  <c:v>188.18</c:v>
                </c:pt>
              </c:numCache>
            </c:numRef>
          </c:val>
          <c:extLst>
            <c:ext xmlns:c16="http://schemas.microsoft.com/office/drawing/2014/chart" uri="{C3380CC4-5D6E-409C-BE32-E72D297353CC}">
              <c16:uniqueId val="{00000000-F1C0-4C5C-8ADD-73D89436B74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365.18</c:v>
                </c:pt>
                <c:pt idx="2">
                  <c:v>327.77</c:v>
                </c:pt>
                <c:pt idx="3">
                  <c:v>338.02</c:v>
                </c:pt>
                <c:pt idx="4">
                  <c:v>345.94</c:v>
                </c:pt>
              </c:numCache>
            </c:numRef>
          </c:val>
          <c:smooth val="0"/>
          <c:extLst>
            <c:ext xmlns:c16="http://schemas.microsoft.com/office/drawing/2014/chart" uri="{C3380CC4-5D6E-409C-BE32-E72D297353CC}">
              <c16:uniqueId val="{00000001-F1C0-4C5C-8ADD-73D89436B74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542.48</c:v>
                </c:pt>
                <c:pt idx="1">
                  <c:v>542.14</c:v>
                </c:pt>
                <c:pt idx="2">
                  <c:v>561.71</c:v>
                </c:pt>
                <c:pt idx="3">
                  <c:v>575.35</c:v>
                </c:pt>
                <c:pt idx="4">
                  <c:v>599.44000000000005</c:v>
                </c:pt>
              </c:numCache>
            </c:numRef>
          </c:val>
          <c:extLst>
            <c:ext xmlns:c16="http://schemas.microsoft.com/office/drawing/2014/chart" uri="{C3380CC4-5D6E-409C-BE32-E72D297353CC}">
              <c16:uniqueId val="{00000000-A08F-467F-86AD-624D89BDBAE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371.65</c:v>
                </c:pt>
                <c:pt idx="2">
                  <c:v>397.1</c:v>
                </c:pt>
                <c:pt idx="3">
                  <c:v>379.91</c:v>
                </c:pt>
                <c:pt idx="4">
                  <c:v>386.61</c:v>
                </c:pt>
              </c:numCache>
            </c:numRef>
          </c:val>
          <c:smooth val="0"/>
          <c:extLst>
            <c:ext xmlns:c16="http://schemas.microsoft.com/office/drawing/2014/chart" uri="{C3380CC4-5D6E-409C-BE32-E72D297353CC}">
              <c16:uniqueId val="{00000001-A08F-467F-86AD-624D89BDBAE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102.05</c:v>
                </c:pt>
                <c:pt idx="1">
                  <c:v>100.7</c:v>
                </c:pt>
                <c:pt idx="2">
                  <c:v>100</c:v>
                </c:pt>
                <c:pt idx="3">
                  <c:v>93.7</c:v>
                </c:pt>
                <c:pt idx="4">
                  <c:v>90.65</c:v>
                </c:pt>
              </c:numCache>
            </c:numRef>
          </c:val>
          <c:extLst>
            <c:ext xmlns:c16="http://schemas.microsoft.com/office/drawing/2014/chart" uri="{C3380CC4-5D6E-409C-BE32-E72D297353CC}">
              <c16:uniqueId val="{00000000-0B05-494F-BFE7-CD30AF891A7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98.77</c:v>
                </c:pt>
                <c:pt idx="2">
                  <c:v>95.79</c:v>
                </c:pt>
                <c:pt idx="3">
                  <c:v>98.3</c:v>
                </c:pt>
                <c:pt idx="4">
                  <c:v>93.82</c:v>
                </c:pt>
              </c:numCache>
            </c:numRef>
          </c:val>
          <c:smooth val="0"/>
          <c:extLst>
            <c:ext xmlns:c16="http://schemas.microsoft.com/office/drawing/2014/chart" uri="{C3380CC4-5D6E-409C-BE32-E72D297353CC}">
              <c16:uniqueId val="{00000001-0B05-494F-BFE7-CD30AF891A7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145.25</c:v>
                </c:pt>
                <c:pt idx="1">
                  <c:v>148.44999999999999</c:v>
                </c:pt>
                <c:pt idx="2">
                  <c:v>150.15</c:v>
                </c:pt>
                <c:pt idx="3">
                  <c:v>160.63</c:v>
                </c:pt>
                <c:pt idx="4">
                  <c:v>166.25</c:v>
                </c:pt>
              </c:numCache>
            </c:numRef>
          </c:val>
          <c:extLst>
            <c:ext xmlns:c16="http://schemas.microsoft.com/office/drawing/2014/chart" uri="{C3380CC4-5D6E-409C-BE32-E72D297353CC}">
              <c16:uniqueId val="{00000000-6D65-4383-8AA3-7EF08C8960C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173.67</c:v>
                </c:pt>
                <c:pt idx="2">
                  <c:v>171.13</c:v>
                </c:pt>
                <c:pt idx="3">
                  <c:v>173.7</c:v>
                </c:pt>
                <c:pt idx="4">
                  <c:v>178.94</c:v>
                </c:pt>
              </c:numCache>
            </c:numRef>
          </c:val>
          <c:smooth val="0"/>
          <c:extLst>
            <c:ext xmlns:c16="http://schemas.microsoft.com/office/drawing/2014/chart" uri="{C3380CC4-5D6E-409C-BE32-E72D297353CC}">
              <c16:uniqueId val="{00000001-6D65-4383-8AA3-7EF08C8960C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58" zoomScale="95" zoomScaleNormal="95" workbookViewId="0">
      <selection activeCell="BG82" sqref="BG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熊本県　荒尾市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自治体職員</v>
      </c>
      <c r="AE8" s="44"/>
      <c r="AF8" s="44"/>
      <c r="AG8" s="44"/>
      <c r="AH8" s="44"/>
      <c r="AI8" s="44"/>
      <c r="AJ8" s="44"/>
      <c r="AK8" s="2"/>
      <c r="AL8" s="45">
        <f>データ!$R$6</f>
        <v>50415</v>
      </c>
      <c r="AM8" s="45"/>
      <c r="AN8" s="45"/>
      <c r="AO8" s="45"/>
      <c r="AP8" s="45"/>
      <c r="AQ8" s="45"/>
      <c r="AR8" s="45"/>
      <c r="AS8" s="45"/>
      <c r="AT8" s="46">
        <f>データ!$S$6</f>
        <v>57.37</v>
      </c>
      <c r="AU8" s="47"/>
      <c r="AV8" s="47"/>
      <c r="AW8" s="47"/>
      <c r="AX8" s="47"/>
      <c r="AY8" s="47"/>
      <c r="AZ8" s="47"/>
      <c r="BA8" s="47"/>
      <c r="BB8" s="48">
        <f>データ!$T$6</f>
        <v>878.77</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59.6</v>
      </c>
      <c r="J10" s="47"/>
      <c r="K10" s="47"/>
      <c r="L10" s="47"/>
      <c r="M10" s="47"/>
      <c r="N10" s="47"/>
      <c r="O10" s="81"/>
      <c r="P10" s="48">
        <f>データ!$P$6</f>
        <v>95.88</v>
      </c>
      <c r="Q10" s="48"/>
      <c r="R10" s="48"/>
      <c r="S10" s="48"/>
      <c r="T10" s="48"/>
      <c r="U10" s="48"/>
      <c r="V10" s="48"/>
      <c r="W10" s="45">
        <f>データ!$Q$6</f>
        <v>2750</v>
      </c>
      <c r="X10" s="45"/>
      <c r="Y10" s="45"/>
      <c r="Z10" s="45"/>
      <c r="AA10" s="45"/>
      <c r="AB10" s="45"/>
      <c r="AC10" s="45"/>
      <c r="AD10" s="2"/>
      <c r="AE10" s="2"/>
      <c r="AF10" s="2"/>
      <c r="AG10" s="2"/>
      <c r="AH10" s="2"/>
      <c r="AI10" s="2"/>
      <c r="AJ10" s="2"/>
      <c r="AK10" s="2"/>
      <c r="AL10" s="45">
        <f>データ!$U$6</f>
        <v>47989</v>
      </c>
      <c r="AM10" s="45"/>
      <c r="AN10" s="45"/>
      <c r="AO10" s="45"/>
      <c r="AP10" s="45"/>
      <c r="AQ10" s="45"/>
      <c r="AR10" s="45"/>
      <c r="AS10" s="45"/>
      <c r="AT10" s="46">
        <f>データ!$V$6</f>
        <v>35.950000000000003</v>
      </c>
      <c r="AU10" s="47"/>
      <c r="AV10" s="47"/>
      <c r="AW10" s="47"/>
      <c r="AX10" s="47"/>
      <c r="AY10" s="47"/>
      <c r="AZ10" s="47"/>
      <c r="BA10" s="47"/>
      <c r="BB10" s="48">
        <f>データ!$W$6</f>
        <v>1334.88</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B6YWeJeOv1yuUZ+UNbCijGRykql5XBo3WqsOI714R2javLVnhJ0R4mUlQKkbcG/hP95WMwefd3H8VFnAPDGqbQ==" saltValue="/muEng2lHMn9azyaCEM2W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432041</v>
      </c>
      <c r="D6" s="20">
        <f t="shared" si="3"/>
        <v>46</v>
      </c>
      <c r="E6" s="20">
        <f t="shared" si="3"/>
        <v>1</v>
      </c>
      <c r="F6" s="20">
        <f t="shared" si="3"/>
        <v>0</v>
      </c>
      <c r="G6" s="20">
        <f t="shared" si="3"/>
        <v>1</v>
      </c>
      <c r="H6" s="20" t="str">
        <f t="shared" si="3"/>
        <v>熊本県　荒尾市</v>
      </c>
      <c r="I6" s="20" t="str">
        <f t="shared" si="3"/>
        <v>法適用</v>
      </c>
      <c r="J6" s="20" t="str">
        <f t="shared" si="3"/>
        <v>水道事業</v>
      </c>
      <c r="K6" s="20" t="str">
        <f t="shared" si="3"/>
        <v>末端給水事業</v>
      </c>
      <c r="L6" s="20" t="str">
        <f t="shared" si="3"/>
        <v>A5</v>
      </c>
      <c r="M6" s="20" t="str">
        <f t="shared" si="3"/>
        <v>自治体職員</v>
      </c>
      <c r="N6" s="21" t="str">
        <f t="shared" si="3"/>
        <v>-</v>
      </c>
      <c r="O6" s="21">
        <f t="shared" si="3"/>
        <v>59.6</v>
      </c>
      <c r="P6" s="21">
        <f t="shared" si="3"/>
        <v>95.88</v>
      </c>
      <c r="Q6" s="21">
        <f t="shared" si="3"/>
        <v>2750</v>
      </c>
      <c r="R6" s="21">
        <f t="shared" si="3"/>
        <v>50415</v>
      </c>
      <c r="S6" s="21">
        <f t="shared" si="3"/>
        <v>57.37</v>
      </c>
      <c r="T6" s="21">
        <f t="shared" si="3"/>
        <v>878.77</v>
      </c>
      <c r="U6" s="21">
        <f t="shared" si="3"/>
        <v>47989</v>
      </c>
      <c r="V6" s="21">
        <f t="shared" si="3"/>
        <v>35.950000000000003</v>
      </c>
      <c r="W6" s="21">
        <f t="shared" si="3"/>
        <v>1334.88</v>
      </c>
      <c r="X6" s="22">
        <f>IF(X7="",NA(),X7)</f>
        <v>111.44</v>
      </c>
      <c r="Y6" s="22">
        <f t="shared" ref="Y6:AG6" si="4">IF(Y7="",NA(),Y7)</f>
        <v>108.71</v>
      </c>
      <c r="Z6" s="22">
        <f t="shared" si="4"/>
        <v>108.28</v>
      </c>
      <c r="AA6" s="22">
        <f t="shared" si="4"/>
        <v>102.62</v>
      </c>
      <c r="AB6" s="22">
        <f t="shared" si="4"/>
        <v>100.01</v>
      </c>
      <c r="AC6" s="22">
        <f t="shared" si="4"/>
        <v>111.44</v>
      </c>
      <c r="AD6" s="22">
        <f t="shared" si="4"/>
        <v>109.01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3.7</v>
      </c>
      <c r="AP6" s="22">
        <f t="shared" si="5"/>
        <v>4.34</v>
      </c>
      <c r="AQ6" s="22">
        <f t="shared" si="5"/>
        <v>4.6900000000000004</v>
      </c>
      <c r="AR6" s="22">
        <f t="shared" si="5"/>
        <v>4.72</v>
      </c>
      <c r="AS6" s="21" t="str">
        <f>IF(AS7="","",IF(AS7="-","【-】","【"&amp;SUBSTITUTE(TEXT(AS7,"#,##0.00"),"-","△")&amp;"】"))</f>
        <v>【1.34】</v>
      </c>
      <c r="AT6" s="22">
        <f>IF(AT7="",NA(),AT7)</f>
        <v>198.65</v>
      </c>
      <c r="AU6" s="22">
        <f t="shared" ref="AU6:BC6" si="6">IF(AU7="",NA(),AU7)</f>
        <v>192.3</v>
      </c>
      <c r="AV6" s="22">
        <f t="shared" si="6"/>
        <v>222.66</v>
      </c>
      <c r="AW6" s="22">
        <f t="shared" si="6"/>
        <v>185.07</v>
      </c>
      <c r="AX6" s="22">
        <f t="shared" si="6"/>
        <v>188.18</v>
      </c>
      <c r="AY6" s="22">
        <f t="shared" si="6"/>
        <v>349.83</v>
      </c>
      <c r="AZ6" s="22">
        <f t="shared" si="6"/>
        <v>365.18</v>
      </c>
      <c r="BA6" s="22">
        <f t="shared" si="6"/>
        <v>327.77</v>
      </c>
      <c r="BB6" s="22">
        <f t="shared" si="6"/>
        <v>338.02</v>
      </c>
      <c r="BC6" s="22">
        <f t="shared" si="6"/>
        <v>345.94</v>
      </c>
      <c r="BD6" s="21" t="str">
        <f>IF(BD7="","",IF(BD7="-","【-】","【"&amp;SUBSTITUTE(TEXT(BD7,"#,##0.00"),"-","△")&amp;"】"))</f>
        <v>【252.29】</v>
      </c>
      <c r="BE6" s="22">
        <f>IF(BE7="",NA(),BE7)</f>
        <v>542.48</v>
      </c>
      <c r="BF6" s="22">
        <f t="shared" ref="BF6:BN6" si="7">IF(BF7="",NA(),BF7)</f>
        <v>542.14</v>
      </c>
      <c r="BG6" s="22">
        <f t="shared" si="7"/>
        <v>561.71</v>
      </c>
      <c r="BH6" s="22">
        <f t="shared" si="7"/>
        <v>575.35</v>
      </c>
      <c r="BI6" s="22">
        <f t="shared" si="7"/>
        <v>599.44000000000005</v>
      </c>
      <c r="BJ6" s="22">
        <f t="shared" si="7"/>
        <v>314.87</v>
      </c>
      <c r="BK6" s="22">
        <f t="shared" si="7"/>
        <v>371.65</v>
      </c>
      <c r="BL6" s="22">
        <f t="shared" si="7"/>
        <v>397.1</v>
      </c>
      <c r="BM6" s="22">
        <f t="shared" si="7"/>
        <v>379.91</v>
      </c>
      <c r="BN6" s="22">
        <f t="shared" si="7"/>
        <v>386.61</v>
      </c>
      <c r="BO6" s="21" t="str">
        <f>IF(BO7="","",IF(BO7="-","【-】","【"&amp;SUBSTITUTE(TEXT(BO7,"#,##0.00"),"-","△")&amp;"】"))</f>
        <v>【268.07】</v>
      </c>
      <c r="BP6" s="22">
        <f>IF(BP7="",NA(),BP7)</f>
        <v>102.05</v>
      </c>
      <c r="BQ6" s="22">
        <f t="shared" ref="BQ6:BY6" si="8">IF(BQ7="",NA(),BQ7)</f>
        <v>100.7</v>
      </c>
      <c r="BR6" s="22">
        <f t="shared" si="8"/>
        <v>100</v>
      </c>
      <c r="BS6" s="22">
        <f t="shared" si="8"/>
        <v>93.7</v>
      </c>
      <c r="BT6" s="22">
        <f t="shared" si="8"/>
        <v>90.65</v>
      </c>
      <c r="BU6" s="22">
        <f t="shared" si="8"/>
        <v>103.54</v>
      </c>
      <c r="BV6" s="22">
        <f t="shared" si="8"/>
        <v>98.77</v>
      </c>
      <c r="BW6" s="22">
        <f t="shared" si="8"/>
        <v>95.79</v>
      </c>
      <c r="BX6" s="22">
        <f t="shared" si="8"/>
        <v>98.3</v>
      </c>
      <c r="BY6" s="22">
        <f t="shared" si="8"/>
        <v>93.82</v>
      </c>
      <c r="BZ6" s="21" t="str">
        <f>IF(BZ7="","",IF(BZ7="-","【-】","【"&amp;SUBSTITUTE(TEXT(BZ7,"#,##0.00"),"-","△")&amp;"】"))</f>
        <v>【97.47】</v>
      </c>
      <c r="CA6" s="22">
        <f>IF(CA7="",NA(),CA7)</f>
        <v>145.25</v>
      </c>
      <c r="CB6" s="22">
        <f t="shared" ref="CB6:CJ6" si="9">IF(CB7="",NA(),CB7)</f>
        <v>148.44999999999999</v>
      </c>
      <c r="CC6" s="22">
        <f t="shared" si="9"/>
        <v>150.15</v>
      </c>
      <c r="CD6" s="22">
        <f t="shared" si="9"/>
        <v>160.63</v>
      </c>
      <c r="CE6" s="22">
        <f t="shared" si="9"/>
        <v>166.25</v>
      </c>
      <c r="CF6" s="22">
        <f t="shared" si="9"/>
        <v>167.46</v>
      </c>
      <c r="CG6" s="22">
        <f t="shared" si="9"/>
        <v>173.67</v>
      </c>
      <c r="CH6" s="22">
        <f t="shared" si="9"/>
        <v>171.13</v>
      </c>
      <c r="CI6" s="22">
        <f t="shared" si="9"/>
        <v>173.7</v>
      </c>
      <c r="CJ6" s="22">
        <f t="shared" si="9"/>
        <v>178.94</v>
      </c>
      <c r="CK6" s="21" t="str">
        <f>IF(CK7="","",IF(CK7="-","【-】","【"&amp;SUBSTITUTE(TEXT(CK7,"#,##0.00"),"-","△")&amp;"】"))</f>
        <v>【174.75】</v>
      </c>
      <c r="CL6" s="22">
        <f>IF(CL7="",NA(),CL7)</f>
        <v>66.930000000000007</v>
      </c>
      <c r="CM6" s="22">
        <f t="shared" ref="CM6:CU6" si="10">IF(CM7="",NA(),CM7)</f>
        <v>66.540000000000006</v>
      </c>
      <c r="CN6" s="22">
        <f t="shared" si="10"/>
        <v>66.13</v>
      </c>
      <c r="CO6" s="22">
        <f t="shared" si="10"/>
        <v>63.8</v>
      </c>
      <c r="CP6" s="22">
        <f t="shared" si="10"/>
        <v>64.040000000000006</v>
      </c>
      <c r="CQ6" s="22">
        <f t="shared" si="10"/>
        <v>59.46</v>
      </c>
      <c r="CR6" s="22">
        <f t="shared" si="10"/>
        <v>59.67</v>
      </c>
      <c r="CS6" s="22">
        <f t="shared" si="10"/>
        <v>60.12</v>
      </c>
      <c r="CT6" s="22">
        <f t="shared" si="10"/>
        <v>60.34</v>
      </c>
      <c r="CU6" s="22">
        <f t="shared" si="10"/>
        <v>59.54</v>
      </c>
      <c r="CV6" s="21" t="str">
        <f>IF(CV7="","",IF(CV7="-","【-】","【"&amp;SUBSTITUTE(TEXT(CV7,"#,##0.00"),"-","△")&amp;"】"))</f>
        <v>【59.97】</v>
      </c>
      <c r="CW6" s="22">
        <f>IF(CW7="",NA(),CW7)</f>
        <v>88.62</v>
      </c>
      <c r="CX6" s="22">
        <f t="shared" ref="CX6:DF6" si="11">IF(CX7="",NA(),CX7)</f>
        <v>88.83</v>
      </c>
      <c r="CY6" s="22">
        <f t="shared" si="11"/>
        <v>90.84</v>
      </c>
      <c r="CZ6" s="22">
        <f t="shared" si="11"/>
        <v>92.54</v>
      </c>
      <c r="DA6" s="22">
        <f t="shared" si="11"/>
        <v>90.29</v>
      </c>
      <c r="DB6" s="22">
        <f t="shared" si="11"/>
        <v>87.41</v>
      </c>
      <c r="DC6" s="22">
        <f t="shared" si="11"/>
        <v>84.6</v>
      </c>
      <c r="DD6" s="22">
        <f t="shared" si="11"/>
        <v>84.24</v>
      </c>
      <c r="DE6" s="22">
        <f t="shared" si="11"/>
        <v>84.19</v>
      </c>
      <c r="DF6" s="22">
        <f t="shared" si="11"/>
        <v>83.93</v>
      </c>
      <c r="DG6" s="21" t="str">
        <f>IF(DG7="","",IF(DG7="-","【-】","【"&amp;SUBSTITUTE(TEXT(DG7,"#,##0.00"),"-","△")&amp;"】"))</f>
        <v>【89.76】</v>
      </c>
      <c r="DH6" s="22">
        <f>IF(DH7="",NA(),DH7)</f>
        <v>42.43</v>
      </c>
      <c r="DI6" s="22">
        <f t="shared" ref="DI6:DQ6" si="12">IF(DI7="",NA(),DI7)</f>
        <v>43.58</v>
      </c>
      <c r="DJ6" s="22">
        <f t="shared" si="12"/>
        <v>44.1</v>
      </c>
      <c r="DK6" s="22">
        <f t="shared" si="12"/>
        <v>44.69</v>
      </c>
      <c r="DL6" s="22">
        <f t="shared" si="12"/>
        <v>45.39</v>
      </c>
      <c r="DM6" s="22">
        <f t="shared" si="12"/>
        <v>47.62</v>
      </c>
      <c r="DN6" s="22">
        <f t="shared" si="12"/>
        <v>48.17</v>
      </c>
      <c r="DO6" s="22">
        <f t="shared" si="12"/>
        <v>48.83</v>
      </c>
      <c r="DP6" s="22">
        <f t="shared" si="12"/>
        <v>49.96</v>
      </c>
      <c r="DQ6" s="22">
        <f t="shared" si="12"/>
        <v>50.82</v>
      </c>
      <c r="DR6" s="21" t="str">
        <f>IF(DR7="","",IF(DR7="-","【-】","【"&amp;SUBSTITUTE(TEXT(DR7,"#,##0.00"),"-","△")&amp;"】"))</f>
        <v>【51.51】</v>
      </c>
      <c r="DS6" s="22">
        <f>IF(DS7="",NA(),DS7)</f>
        <v>7.62</v>
      </c>
      <c r="DT6" s="22">
        <f t="shared" ref="DT6:EB6" si="13">IF(DT7="",NA(),DT7)</f>
        <v>7.48</v>
      </c>
      <c r="DU6" s="22">
        <f t="shared" si="13"/>
        <v>17.559999999999999</v>
      </c>
      <c r="DV6" s="22">
        <f t="shared" si="13"/>
        <v>18.149999999999999</v>
      </c>
      <c r="DW6" s="22">
        <f t="shared" si="13"/>
        <v>18.690000000000001</v>
      </c>
      <c r="DX6" s="22">
        <f t="shared" si="13"/>
        <v>16.27</v>
      </c>
      <c r="DY6" s="22">
        <f t="shared" si="13"/>
        <v>17.12</v>
      </c>
      <c r="DZ6" s="22">
        <f t="shared" si="13"/>
        <v>18.18</v>
      </c>
      <c r="EA6" s="22">
        <f t="shared" si="13"/>
        <v>19.32</v>
      </c>
      <c r="EB6" s="22">
        <f t="shared" si="13"/>
        <v>21.16</v>
      </c>
      <c r="EC6" s="21" t="str">
        <f>IF(EC7="","",IF(EC7="-","【-】","【"&amp;SUBSTITUTE(TEXT(EC7,"#,##0.00"),"-","△")&amp;"】"))</f>
        <v>【23.75】</v>
      </c>
      <c r="ED6" s="22">
        <f>IF(ED7="",NA(),ED7)</f>
        <v>0.52</v>
      </c>
      <c r="EE6" s="22">
        <f t="shared" ref="EE6:EM6" si="14">IF(EE7="",NA(),EE7)</f>
        <v>0.3</v>
      </c>
      <c r="EF6" s="22">
        <f t="shared" si="14"/>
        <v>0.42</v>
      </c>
      <c r="EG6" s="22">
        <f t="shared" si="14"/>
        <v>0.49</v>
      </c>
      <c r="EH6" s="22">
        <f t="shared" si="14"/>
        <v>0.64</v>
      </c>
      <c r="EI6" s="22">
        <f t="shared" si="14"/>
        <v>0.63</v>
      </c>
      <c r="EJ6" s="22">
        <f t="shared" si="14"/>
        <v>0.54</v>
      </c>
      <c r="EK6" s="22">
        <f t="shared" si="14"/>
        <v>0.56999999999999995</v>
      </c>
      <c r="EL6" s="22">
        <f t="shared" si="14"/>
        <v>0.52</v>
      </c>
      <c r="EM6" s="22">
        <f t="shared" si="14"/>
        <v>0.48</v>
      </c>
      <c r="EN6" s="21" t="str">
        <f>IF(EN7="","",IF(EN7="-","【-】","【"&amp;SUBSTITUTE(TEXT(EN7,"#,##0.00"),"-","△")&amp;"】"))</f>
        <v>【0.67】</v>
      </c>
    </row>
    <row r="7" spans="1:144" s="23" customFormat="1" x14ac:dyDescent="0.15">
      <c r="A7" s="15"/>
      <c r="B7" s="24">
        <v>2022</v>
      </c>
      <c r="C7" s="24">
        <v>432041</v>
      </c>
      <c r="D7" s="24">
        <v>46</v>
      </c>
      <c r="E7" s="24">
        <v>1</v>
      </c>
      <c r="F7" s="24">
        <v>0</v>
      </c>
      <c r="G7" s="24">
        <v>1</v>
      </c>
      <c r="H7" s="24" t="s">
        <v>93</v>
      </c>
      <c r="I7" s="24" t="s">
        <v>94</v>
      </c>
      <c r="J7" s="24" t="s">
        <v>95</v>
      </c>
      <c r="K7" s="24" t="s">
        <v>96</v>
      </c>
      <c r="L7" s="24" t="s">
        <v>97</v>
      </c>
      <c r="M7" s="24" t="s">
        <v>98</v>
      </c>
      <c r="N7" s="25" t="s">
        <v>99</v>
      </c>
      <c r="O7" s="25">
        <v>59.6</v>
      </c>
      <c r="P7" s="25">
        <v>95.88</v>
      </c>
      <c r="Q7" s="25">
        <v>2750</v>
      </c>
      <c r="R7" s="25">
        <v>50415</v>
      </c>
      <c r="S7" s="25">
        <v>57.37</v>
      </c>
      <c r="T7" s="25">
        <v>878.77</v>
      </c>
      <c r="U7" s="25">
        <v>47989</v>
      </c>
      <c r="V7" s="25">
        <v>35.950000000000003</v>
      </c>
      <c r="W7" s="25">
        <v>1334.88</v>
      </c>
      <c r="X7" s="25">
        <v>111.44</v>
      </c>
      <c r="Y7" s="25">
        <v>108.71</v>
      </c>
      <c r="Z7" s="25">
        <v>108.28</v>
      </c>
      <c r="AA7" s="25">
        <v>102.62</v>
      </c>
      <c r="AB7" s="25">
        <v>100.01</v>
      </c>
      <c r="AC7" s="25">
        <v>111.44</v>
      </c>
      <c r="AD7" s="25">
        <v>109.01</v>
      </c>
      <c r="AE7" s="25">
        <v>108.83</v>
      </c>
      <c r="AF7" s="25">
        <v>109.23</v>
      </c>
      <c r="AG7" s="25">
        <v>108.04</v>
      </c>
      <c r="AH7" s="25">
        <v>108.7</v>
      </c>
      <c r="AI7" s="25">
        <v>0</v>
      </c>
      <c r="AJ7" s="25">
        <v>0</v>
      </c>
      <c r="AK7" s="25">
        <v>0</v>
      </c>
      <c r="AL7" s="25">
        <v>0</v>
      </c>
      <c r="AM7" s="25">
        <v>0</v>
      </c>
      <c r="AN7" s="25">
        <v>1.03</v>
      </c>
      <c r="AO7" s="25">
        <v>3.7</v>
      </c>
      <c r="AP7" s="25">
        <v>4.34</v>
      </c>
      <c r="AQ7" s="25">
        <v>4.6900000000000004</v>
      </c>
      <c r="AR7" s="25">
        <v>4.72</v>
      </c>
      <c r="AS7" s="25">
        <v>1.34</v>
      </c>
      <c r="AT7" s="25">
        <v>198.65</v>
      </c>
      <c r="AU7" s="25">
        <v>192.3</v>
      </c>
      <c r="AV7" s="25">
        <v>222.66</v>
      </c>
      <c r="AW7" s="25">
        <v>185.07</v>
      </c>
      <c r="AX7" s="25">
        <v>188.18</v>
      </c>
      <c r="AY7" s="25">
        <v>349.83</v>
      </c>
      <c r="AZ7" s="25">
        <v>365.18</v>
      </c>
      <c r="BA7" s="25">
        <v>327.77</v>
      </c>
      <c r="BB7" s="25">
        <v>338.02</v>
      </c>
      <c r="BC7" s="25">
        <v>345.94</v>
      </c>
      <c r="BD7" s="25">
        <v>252.29</v>
      </c>
      <c r="BE7" s="25">
        <v>542.48</v>
      </c>
      <c r="BF7" s="25">
        <v>542.14</v>
      </c>
      <c r="BG7" s="25">
        <v>561.71</v>
      </c>
      <c r="BH7" s="25">
        <v>575.35</v>
      </c>
      <c r="BI7" s="25">
        <v>599.44000000000005</v>
      </c>
      <c r="BJ7" s="25">
        <v>314.87</v>
      </c>
      <c r="BK7" s="25">
        <v>371.65</v>
      </c>
      <c r="BL7" s="25">
        <v>397.1</v>
      </c>
      <c r="BM7" s="25">
        <v>379.91</v>
      </c>
      <c r="BN7" s="25">
        <v>386.61</v>
      </c>
      <c r="BO7" s="25">
        <v>268.07</v>
      </c>
      <c r="BP7" s="25">
        <v>102.05</v>
      </c>
      <c r="BQ7" s="25">
        <v>100.7</v>
      </c>
      <c r="BR7" s="25">
        <v>100</v>
      </c>
      <c r="BS7" s="25">
        <v>93.7</v>
      </c>
      <c r="BT7" s="25">
        <v>90.65</v>
      </c>
      <c r="BU7" s="25">
        <v>103.54</v>
      </c>
      <c r="BV7" s="25">
        <v>98.77</v>
      </c>
      <c r="BW7" s="25">
        <v>95.79</v>
      </c>
      <c r="BX7" s="25">
        <v>98.3</v>
      </c>
      <c r="BY7" s="25">
        <v>93.82</v>
      </c>
      <c r="BZ7" s="25">
        <v>97.47</v>
      </c>
      <c r="CA7" s="25">
        <v>145.25</v>
      </c>
      <c r="CB7" s="25">
        <v>148.44999999999999</v>
      </c>
      <c r="CC7" s="25">
        <v>150.15</v>
      </c>
      <c r="CD7" s="25">
        <v>160.63</v>
      </c>
      <c r="CE7" s="25">
        <v>166.25</v>
      </c>
      <c r="CF7" s="25">
        <v>167.46</v>
      </c>
      <c r="CG7" s="25">
        <v>173.67</v>
      </c>
      <c r="CH7" s="25">
        <v>171.13</v>
      </c>
      <c r="CI7" s="25">
        <v>173.7</v>
      </c>
      <c r="CJ7" s="25">
        <v>178.94</v>
      </c>
      <c r="CK7" s="25">
        <v>174.75</v>
      </c>
      <c r="CL7" s="25">
        <v>66.930000000000007</v>
      </c>
      <c r="CM7" s="25">
        <v>66.540000000000006</v>
      </c>
      <c r="CN7" s="25">
        <v>66.13</v>
      </c>
      <c r="CO7" s="25">
        <v>63.8</v>
      </c>
      <c r="CP7" s="25">
        <v>64.040000000000006</v>
      </c>
      <c r="CQ7" s="25">
        <v>59.46</v>
      </c>
      <c r="CR7" s="25">
        <v>59.67</v>
      </c>
      <c r="CS7" s="25">
        <v>60.12</v>
      </c>
      <c r="CT7" s="25">
        <v>60.34</v>
      </c>
      <c r="CU7" s="25">
        <v>59.54</v>
      </c>
      <c r="CV7" s="25">
        <v>59.97</v>
      </c>
      <c r="CW7" s="25">
        <v>88.62</v>
      </c>
      <c r="CX7" s="25">
        <v>88.83</v>
      </c>
      <c r="CY7" s="25">
        <v>90.84</v>
      </c>
      <c r="CZ7" s="25">
        <v>92.54</v>
      </c>
      <c r="DA7" s="25">
        <v>90.29</v>
      </c>
      <c r="DB7" s="25">
        <v>87.41</v>
      </c>
      <c r="DC7" s="25">
        <v>84.6</v>
      </c>
      <c r="DD7" s="25">
        <v>84.24</v>
      </c>
      <c r="DE7" s="25">
        <v>84.19</v>
      </c>
      <c r="DF7" s="25">
        <v>83.93</v>
      </c>
      <c r="DG7" s="25">
        <v>89.76</v>
      </c>
      <c r="DH7" s="25">
        <v>42.43</v>
      </c>
      <c r="DI7" s="25">
        <v>43.58</v>
      </c>
      <c r="DJ7" s="25">
        <v>44.1</v>
      </c>
      <c r="DK7" s="25">
        <v>44.69</v>
      </c>
      <c r="DL7" s="25">
        <v>45.39</v>
      </c>
      <c r="DM7" s="25">
        <v>47.62</v>
      </c>
      <c r="DN7" s="25">
        <v>48.17</v>
      </c>
      <c r="DO7" s="25">
        <v>48.83</v>
      </c>
      <c r="DP7" s="25">
        <v>49.96</v>
      </c>
      <c r="DQ7" s="25">
        <v>50.82</v>
      </c>
      <c r="DR7" s="25">
        <v>51.51</v>
      </c>
      <c r="DS7" s="25">
        <v>7.62</v>
      </c>
      <c r="DT7" s="25">
        <v>7.48</v>
      </c>
      <c r="DU7" s="25">
        <v>17.559999999999999</v>
      </c>
      <c r="DV7" s="25">
        <v>18.149999999999999</v>
      </c>
      <c r="DW7" s="25">
        <v>18.690000000000001</v>
      </c>
      <c r="DX7" s="25">
        <v>16.27</v>
      </c>
      <c r="DY7" s="25">
        <v>17.12</v>
      </c>
      <c r="DZ7" s="25">
        <v>18.18</v>
      </c>
      <c r="EA7" s="25">
        <v>19.32</v>
      </c>
      <c r="EB7" s="25">
        <v>21.16</v>
      </c>
      <c r="EC7" s="25">
        <v>23.75</v>
      </c>
      <c r="ED7" s="25">
        <v>0.52</v>
      </c>
      <c r="EE7" s="25">
        <v>0.3</v>
      </c>
      <c r="EF7" s="25">
        <v>0.42</v>
      </c>
      <c r="EG7" s="25">
        <v>0.49</v>
      </c>
      <c r="EH7" s="25">
        <v>0.64</v>
      </c>
      <c r="EI7" s="25">
        <v>0.63</v>
      </c>
      <c r="EJ7" s="25">
        <v>0.54</v>
      </c>
      <c r="EK7" s="25">
        <v>0.56999999999999995</v>
      </c>
      <c r="EL7" s="25">
        <v>0.52</v>
      </c>
      <c r="EM7" s="25">
        <v>0.48</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2024-01-24T05:05:18Z</cp:lastPrinted>
  <dcterms:created xsi:type="dcterms:W3CDTF">2023-12-05T01:01:48Z</dcterms:created>
  <dcterms:modified xsi:type="dcterms:W3CDTF">2024-01-24T23:45:59Z</dcterms:modified>
  <cp:category/>
</cp:coreProperties>
</file>