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mc:AlternateContent xmlns:mc="http://schemas.openxmlformats.org/markup-compatibility/2006">
    <mc:Choice Requires="x15">
      <x15ac:absPath xmlns:x15ac="http://schemas.microsoft.com/office/spreadsheetml/2010/11/ac" url="C:\Users\n269\Desktop\経営比較分析表正誤表（長洲町）\"/>
    </mc:Choice>
  </mc:AlternateContent>
  <workbookProtection workbookAlgorithmName="SHA-512" workbookHashValue="4fH6cmHrOsRoJIY2ymP+kSeRKBmTcZtnyQ9HsbnBjz+bInUoHeFHfPTLVFkj4F12mgGip45BX8bPbVw2bnKCXQ==" workbookSaltValue="Fzll9DAteCOug5UiinVTsw=="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R6" i="5"/>
  <c r="Q6" i="5"/>
  <c r="P6" i="5"/>
  <c r="O6" i="5"/>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I10" i="4"/>
  <c r="B10" i="4"/>
  <c r="BB8" i="4"/>
  <c r="AT8" i="4"/>
  <c r="AL8" i="4"/>
  <c r="AD8" i="4"/>
  <c r="W8" i="4"/>
  <c r="I8" i="4"/>
  <c r="B8" i="4"/>
  <c r="B6" i="4"/>
  <c r="C10" i="5" l="1"/>
  <c r="D10" i="5"/>
  <c r="E10" i="5"/>
  <c r="B10" i="5"/>
</calcChain>
</file>

<file path=xl/sharedStrings.xml><?xml version="1.0" encoding="utf-8"?>
<sst xmlns="http://schemas.openxmlformats.org/spreadsheetml/2006/main" count="300" uniqueCount="111">
  <si>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</si>
  <si>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</si>
  <si>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</si>
  <si>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</si>
  <si>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</si>
  <si>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</si>
  <si>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</si>
  <si>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</si>
  <si>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</si>
  <si>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</si>
  <si>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</si>
  <si>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</si>
  <si>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</si>
  <si>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</si>
  <si>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</si>
  <si>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</si>
  <si>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</si>
  <si>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</si>
  <si>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</si>
  <si>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</si>
  <si>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</si>
  <si>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</si>
  <si>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</si>
  <si>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</si>
  <si>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</si>
  <si>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</si>
  <si>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</si>
  <si>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</si>
  <si>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</si>
  <si>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</si>
  <si>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</si>
  <si>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</si>
  <si>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</si>
  <si>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</si>
  <si>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</si>
  <si>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</si>
  <si>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</si>
  <si>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</si>
  <si>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</si>
  <si>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</si>
  <si>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</si>
  <si>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</si>
  <si>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</si>
  <si>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</si>
  <si>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</si>
  <si>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</si>
  <si>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</si>
  <si>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</si>
  <si>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</si>
  <si>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</si>
  <si>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</si>
  <si>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</si>
  <si>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</si>
  <si>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</si>
  <si>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</si>
  <si>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</si>
  <si>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</si>
  <si>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</si>
  <si>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</si>
  <si>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</si>
  <si>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</si>
  <si>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</si>
  <si>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</si>
  <si>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</si>
  <si>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</si>
  <si>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</si>
  <si>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</si>
  <si>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</si>
  <si>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</si>
  <si>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</si>
  <si>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</si>
  <si>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</si>
  <si>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</si>
  <si>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</si>
  <si>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</si>
  <si>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</si>
  <si>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</si>
  <si>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</si>
  <si>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</si>
  <si>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</si>
  <si>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</si>
  <si>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</si>
  <si>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</si>
  <si>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</si>
  <si>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</si>
  <si>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</si>
  <si>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</si>
  <si>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</si>
  <si>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</si>
  <si>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</si>
  <si>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</si>
  <si>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</si>
  <si>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</si>
  <si>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</si>
  <si>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</si>
  <si>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</si>
  <si>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</si>
  <si>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</si>
  <si>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</si>
  <si>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</si>
  <si>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</si>
  <si>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</si>
  <si>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</si>
  <si>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</si>
  <si>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</si>
  <si>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</si>
  <si>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</si>
  <si>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</si>
  <si>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維持管理費などにかかる経費が使用料等の収入を上回っているため「経常収支比率」は100％を下回り赤字であり、「流動比率」に関しても現金不足から△296.02％となっている。この現金不足はこれまで一般会計からの繰入に頼っていたが、平成29年度より地方公営企業法を一部適用し、公共下水道事業と統合し下水道事業となったことから公共下水道事業から生じる利益より補填している。「企業債残高対事業規模比率」については760.48％とH29と比較して若干増加し高い比率だが、残高は減少しており、比率は徐々に低下していく見込みである。「経費回収率」については、汚水処理に係る費用が使用料で賄えておらず低い比率となっている。「施設利用率」について、当該値は表示されていないが、設置申請があった家屋に対して、浄化槽を設置していることから、すべての浄化槽が稼働することになっている。「水洗化率」については、事業により浄化槽を設置した住宅等を個別に処理区域として公告しているため、処理区域人口＝水洗便所設置済み人口となり、100％となっている。</t>
    <phoneticPr fontId="4"/>
  </si>
  <si>
    <t>当事業で浄化槽を整備したのが平成15年度、16年度であるため、供用開始後15年～16年を経過しているが、いずれも浄化槽本体は良好な状態であり、機器設備についても消耗品の交換、ブロアー装置の修繕等の維持管理の範囲で対応可能となっている。</t>
    <phoneticPr fontId="4"/>
  </si>
  <si>
    <t xml:space="preserve">公共下水道の整備が効率的ではない地域において同等の汚水処理を行なうことを目的として事業を行っているため、使用料ですべての経費を賄うことは困難である。平成29年度以前は法非適であったため、維持管理に要する経費の一部と資本費の全額を一般会計からの繰入れに依存していたが、平成29年度より公共下水道事業、個別排水処理事業と併せた下水道事業会計を設け経営統合したことにより、繰入れを抑制し経営の改善が図られ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</si>
</sst>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4E-4BFE-B434-E5AD9D26B67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F4E-4BFE-B434-E5AD9D26B67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52.17</c:v>
                </c:pt>
                <c:pt idx="4">
                  <c:v>0</c:v>
                </c:pt>
              </c:numCache>
            </c:numRef>
          </c:val>
          <c:extLst>
            <c:ext xmlns:c16="http://schemas.microsoft.com/office/drawing/2014/chart" uri="{C3380CC4-5D6E-409C-BE32-E72D297353CC}">
              <c16:uniqueId val="{00000000-2DA4-4288-8B0F-9D59BAE682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57.22</c:v>
                </c:pt>
                <c:pt idx="4">
                  <c:v>59.94</c:v>
                </c:pt>
              </c:numCache>
            </c:numRef>
          </c:val>
          <c:smooth val="0"/>
          <c:extLst>
            <c:ext xmlns:c16="http://schemas.microsoft.com/office/drawing/2014/chart" uri="{C3380CC4-5D6E-409C-BE32-E72D297353CC}">
              <c16:uniqueId val="{00000001-2DA4-4288-8B0F-9D59BAE682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CBF7-4891-887F-45658AF793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67.290000000000006</c:v>
                </c:pt>
                <c:pt idx="4">
                  <c:v>89.66</c:v>
                </c:pt>
              </c:numCache>
            </c:numRef>
          </c:val>
          <c:smooth val="0"/>
          <c:extLst>
            <c:ext xmlns:c16="http://schemas.microsoft.com/office/drawing/2014/chart" uri="{C3380CC4-5D6E-409C-BE32-E72D297353CC}">
              <c16:uniqueId val="{00000001-CBF7-4891-887F-45658AF793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70.819999999999993</c:v>
                </c:pt>
                <c:pt idx="4">
                  <c:v>68.45</c:v>
                </c:pt>
              </c:numCache>
            </c:numRef>
          </c:val>
          <c:extLst>
            <c:ext xmlns:c16="http://schemas.microsoft.com/office/drawing/2014/chart" uri="{C3380CC4-5D6E-409C-BE32-E72D297353CC}">
              <c16:uniqueId val="{00000000-A081-4618-9051-45454A1C34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93.44</c:v>
                </c:pt>
                <c:pt idx="4">
                  <c:v>88.66</c:v>
                </c:pt>
              </c:numCache>
            </c:numRef>
          </c:val>
          <c:smooth val="0"/>
          <c:extLst>
            <c:ext xmlns:c16="http://schemas.microsoft.com/office/drawing/2014/chart" uri="{C3380CC4-5D6E-409C-BE32-E72D297353CC}">
              <c16:uniqueId val="{00000001-A081-4618-9051-45454A1C34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5.76</c:v>
                </c:pt>
                <c:pt idx="4">
                  <c:v>11.53</c:v>
                </c:pt>
              </c:numCache>
            </c:numRef>
          </c:val>
          <c:extLst>
            <c:ext xmlns:c16="http://schemas.microsoft.com/office/drawing/2014/chart" uri="{C3380CC4-5D6E-409C-BE32-E72D297353CC}">
              <c16:uniqueId val="{00000000-6B25-4FF6-B587-6BDD436710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16.420000000000002</c:v>
                </c:pt>
                <c:pt idx="4">
                  <c:v>21.11</c:v>
                </c:pt>
              </c:numCache>
            </c:numRef>
          </c:val>
          <c:smooth val="0"/>
          <c:extLst>
            <c:ext xmlns:c16="http://schemas.microsoft.com/office/drawing/2014/chart" uri="{C3380CC4-5D6E-409C-BE32-E72D297353CC}">
              <c16:uniqueId val="{00000001-6B25-4FF6-B587-6BDD436710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7C-4BEA-8036-F7A064602D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F7C-4BEA-8036-F7A064602D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73.180000000000007</c:v>
                </c:pt>
                <c:pt idx="4">
                  <c:v>163.9</c:v>
                </c:pt>
              </c:numCache>
            </c:numRef>
          </c:val>
          <c:extLst>
            <c:ext xmlns:c16="http://schemas.microsoft.com/office/drawing/2014/chart" uri="{C3380CC4-5D6E-409C-BE32-E72D297353CC}">
              <c16:uniqueId val="{00000000-7E5C-42C9-AA47-3E4F53DDA2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123.58</c:v>
                </c:pt>
                <c:pt idx="4">
                  <c:v>132.37</c:v>
                </c:pt>
              </c:numCache>
            </c:numRef>
          </c:val>
          <c:smooth val="0"/>
          <c:extLst>
            <c:ext xmlns:c16="http://schemas.microsoft.com/office/drawing/2014/chart" uri="{C3380CC4-5D6E-409C-BE32-E72D297353CC}">
              <c16:uniqueId val="{00000001-7E5C-42C9-AA47-3E4F53DDA2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-106</c:v>
                </c:pt>
                <c:pt idx="4">
                  <c:v>-296.02</c:v>
                </c:pt>
              </c:numCache>
            </c:numRef>
          </c:val>
          <c:extLst>
            <c:ext xmlns:c16="http://schemas.microsoft.com/office/drawing/2014/chart" uri="{C3380CC4-5D6E-409C-BE32-E72D297353CC}">
              <c16:uniqueId val="{00000000-722E-44B1-88B9-F9E3779D5B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172.39</c:v>
                </c:pt>
                <c:pt idx="4">
                  <c:v>104.38</c:v>
                </c:pt>
              </c:numCache>
            </c:numRef>
          </c:val>
          <c:smooth val="0"/>
          <c:extLst>
            <c:ext xmlns:c16="http://schemas.microsoft.com/office/drawing/2014/chart" uri="{C3380CC4-5D6E-409C-BE32-E72D297353CC}">
              <c16:uniqueId val="{00000001-722E-44B1-88B9-F9E3779D5B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744.32</c:v>
                </c:pt>
                <c:pt idx="4">
                  <c:v>760.48</c:v>
                </c:pt>
              </c:numCache>
            </c:numRef>
          </c:val>
          <c:extLst>
            <c:ext xmlns:c16="http://schemas.microsoft.com/office/drawing/2014/chart" uri="{C3380CC4-5D6E-409C-BE32-E72D297353CC}">
              <c16:uniqueId val="{00000000-12AE-4C56-9D27-CE638EDF9E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407.42</c:v>
                </c:pt>
                <c:pt idx="4">
                  <c:v>296.89</c:v>
                </c:pt>
              </c:numCache>
            </c:numRef>
          </c:val>
          <c:smooth val="0"/>
          <c:extLst>
            <c:ext xmlns:c16="http://schemas.microsoft.com/office/drawing/2014/chart" uri="{C3380CC4-5D6E-409C-BE32-E72D297353CC}">
              <c16:uniqueId val="{00000001-12AE-4C56-9D27-CE638EDF9E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58.31</c:v>
                </c:pt>
                <c:pt idx="4">
                  <c:v>53.99</c:v>
                </c:pt>
              </c:numCache>
            </c:numRef>
          </c:val>
          <c:extLst>
            <c:ext xmlns:c16="http://schemas.microsoft.com/office/drawing/2014/chart" uri="{C3380CC4-5D6E-409C-BE32-E72D297353CC}">
              <c16:uniqueId val="{00000000-809A-4BA9-87CE-C004D27567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63.06</c:v>
                </c:pt>
              </c:numCache>
            </c:numRef>
          </c:val>
          <c:smooth val="0"/>
          <c:extLst>
            <c:ext xmlns:c16="http://schemas.microsoft.com/office/drawing/2014/chart" uri="{C3380CC4-5D6E-409C-BE32-E72D297353CC}">
              <c16:uniqueId val="{00000001-809A-4BA9-87CE-C004D27567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291.76</c:v>
                </c:pt>
                <c:pt idx="4">
                  <c:v>314.52999999999997</c:v>
                </c:pt>
              </c:numCache>
            </c:numRef>
          </c:val>
          <c:extLst>
            <c:ext xmlns:c16="http://schemas.microsoft.com/office/drawing/2014/chart" uri="{C3380CC4-5D6E-409C-BE32-E72D297353CC}">
              <c16:uniqueId val="{00000000-82A7-42C6-B40E-D475570020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286.86</c:v>
                </c:pt>
                <c:pt idx="4">
                  <c:v>264.77</c:v>
                </c:pt>
              </c:numCache>
            </c:numRef>
          </c:val>
          <c:smooth val="0"/>
          <c:extLst>
            <c:ext xmlns:c16="http://schemas.microsoft.com/office/drawing/2014/chart" uri="{C3380CC4-5D6E-409C-BE32-E72D297353CC}">
              <c16:uniqueId val="{00000001-82A7-42C6-B40E-D475570020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46"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長洲町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tr">
        <f>データ!$M$6</f>
        <v>非設置</v>
      </c>
      <c r="AE8" s="49"/>
      <c r="AF8" s="49"/>
      <c r="AG8" s="49"/>
      <c r="AH8" s="49"/>
      <c r="AI8" s="49"/>
      <c r="AJ8" s="49"/>
      <c r="AK8" s="3"/>
      <c r="AL8" s="50">
        <f>データ!S6</f>
        <v>16113</v>
      </c>
      <c r="AM8" s="50"/>
      <c r="AN8" s="50"/>
      <c r="AO8" s="50"/>
      <c r="AP8" s="50"/>
      <c r="AQ8" s="50"/>
      <c r="AR8" s="50"/>
      <c r="AS8" s="50"/>
      <c r="AT8" s="45">
        <f>データ!T6</f>
        <v>19.440000000000001</v>
      </c>
      <c r="AU8" s="45"/>
      <c r="AV8" s="45"/>
      <c r="AW8" s="45"/>
      <c r="AX8" s="45"/>
      <c r="AY8" s="45"/>
      <c r="AZ8" s="45"/>
      <c r="BA8" s="45"/>
      <c r="BB8" s="45">
        <f>データ!U6</f>
        <v>828.86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14.95</v>
      </c>
      <c r="J10" s="45"/>
      <c r="K10" s="45"/>
      <c r="L10" s="45"/>
      <c r="M10" s="45"/>
      <c r="N10" s="45"/>
      <c r="O10" s="45"/>
      <c r="P10" s="45">
        <f>データ!P6</f>
        <v>0.6</v>
      </c>
      <c r="Q10" s="45"/>
      <c r="R10" s="45"/>
      <c r="S10" s="45"/>
      <c r="T10" s="45"/>
      <c r="U10" s="45"/>
      <c r="V10" s="45"/>
      <c r="W10" s="45">
        <f>データ!Q6</f>
        <v>100</v>
      </c>
      <c r="X10" s="45"/>
      <c r="Y10" s="45"/>
      <c r="Z10" s="45"/>
      <c r="AA10" s="45"/>
      <c r="AB10" s="45"/>
      <c r="AC10" s="45"/>
      <c r="AD10" s="50">
        <f>データ!R6</f>
        <v>3460</v>
      </c>
      <c r="AE10" s="50"/>
      <c r="AF10" s="50"/>
      <c r="AG10" s="50"/>
      <c r="AH10" s="50"/>
      <c r="AI10" s="50"/>
      <c r="AJ10" s="50"/>
      <c r="AK10" s="2"/>
      <c r="AL10" s="50">
        <f>データ!V6</f>
        <v>96</v>
      </c>
      <c r="AM10" s="50"/>
      <c r="AN10" s="50"/>
      <c r="AO10" s="50"/>
      <c r="AP10" s="50"/>
      <c r="AQ10" s="50"/>
      <c r="AR10" s="50"/>
      <c r="AS10" s="50"/>
      <c r="AT10" s="45">
        <f>データ!W6</f>
        <v>0.03</v>
      </c>
      <c r="AU10" s="45"/>
      <c r="AV10" s="45"/>
      <c r="AW10" s="45"/>
      <c r="AX10" s="45"/>
      <c r="AY10" s="45"/>
      <c r="AZ10" s="45"/>
      <c r="BA10" s="45"/>
      <c r="BB10" s="45">
        <f>データ!X6</f>
        <v>3200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【90.10】</v>
      </c>
      <c r="F85" s="26" t="str">
        <f>データ!AT6</f>
        <v>【164.71】</v>
      </c>
      <c r="G85" s="26" t="str">
        <f>データ!BE6</f>
        <v>【148.05】</v>
      </c>
      <c r="H85" s="26" t="str">
        <f>データ!BP6</f>
        <v>【325.02】</v>
      </c>
      <c r="I85" s="26" t="str">
        <f>データ!CA6</f>
        <v>【60.61】</v>
      </c>
      <c r="J85" s="26" t="str">
        <f>データ!CL6</f>
        <v>【270.94】</v>
      </c>
      <c r="K85" s="26" t="str">
        <f>データ!CW6</f>
        <v>【57.80】</v>
      </c>
      <c r="L85" s="26" t="str">
        <f>データ!DH6</f>
        <v>【78.90】</v>
      </c>
      <c r="M85" s="26" t="str">
        <f>データ!DS6</f>
        <v>【17.99】</v>
      </c>
      <c r="N85" s="26" t="str">
        <f>データ!ED6</f>
        <v>【-】</v>
      </c>
      <c r="O85" s="26" t="str">
        <f>データ!EO6</f>
        <v>【-】</v>
      </c>
    </row>
  </sheetData>
  <sheetProtection algorithmName="SHA-512" hashValue="DKPp72fyIDvhw8ijht8j+MFmjTJnN6y865Amh5Y9pquJrBWCsCFzFPbr6n9uHmgx+/myNBK5idqo12zP1kaUPw==" saltValue="jb75VhDyq9ZqvhB4PVMl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433683</v>
      </c>
      <c r="D6" s="33">
        <f t="shared" si="3"/>
        <v>46</v>
      </c>
      <c r="E6" s="33">
        <f t="shared" si="3"/>
        <v>18</v>
      </c>
      <c r="F6" s="33">
        <f t="shared" si="3"/>
        <v>0</v>
      </c>
      <c r="G6" s="33">
        <f t="shared" si="3"/>
        <v>0</v>
      </c>
      <c r="H6" s="33" t="str">
        <f t="shared" si="3"/>
        <v>熊本県　長洲町</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14.95</v>
      </c>
      <c r="P6" s="34">
        <f t="shared" si="3"/>
        <v>0.6</v>
      </c>
      <c r="Q6" s="34">
        <f t="shared" si="3"/>
        <v>100</v>
      </c>
      <c r="R6" s="34">
        <f t="shared" si="3"/>
        <v>3460</v>
      </c>
      <c r="S6" s="34">
        <f t="shared" si="3"/>
        <v>16113</v>
      </c>
      <c r="T6" s="34">
        <f t="shared" si="3"/>
        <v>19.440000000000001</v>
      </c>
      <c r="U6" s="34">
        <f t="shared" si="3"/>
        <v>828.86</v>
      </c>
      <c r="V6" s="34">
        <f t="shared" si="3"/>
        <v>96</v>
      </c>
      <c r="W6" s="34">
        <f t="shared" si="3"/>
        <v>0.03</v>
      </c>
      <c r="X6" s="34">
        <f t="shared" si="3"/>
        <v>3200</v>
      </c>
      <c r="Y6" s="35" t="str">
        <f>IF(Y7="",NA(),Y7)</f>
        <v>-</v>
      </c>
      <c r="Z6" s="35" t="str">
        <f t="shared" ref="Z6:AH6" si="4">IF(Z7="",NA(),Z7)</f>
        <v>-</v>
      </c>
      <c r="AA6" s="35" t="str">
        <f t="shared" si="4"/>
        <v>-</v>
      </c>
      <c r="AB6" s="35">
        <f t="shared" si="4"/>
        <v>70.819999999999993</v>
      </c>
      <c r="AC6" s="35">
        <f t="shared" si="4"/>
        <v>68.45</v>
      </c>
      <c r="AD6" s="35" t="str">
        <f t="shared" si="4"/>
        <v>-</v>
      </c>
      <c r="AE6" s="35" t="str">
        <f t="shared" si="4"/>
        <v>-</v>
      </c>
      <c r="AF6" s="35" t="str">
        <f t="shared" si="4"/>
        <v>-</v>
      </c>
      <c r="AG6" s="35">
        <f t="shared" si="4"/>
        <v>93.44</v>
      </c>
      <c r="AH6" s="35">
        <f t="shared" si="4"/>
        <v>88.66</v>
      </c>
      <c r="AI6" s="34" t="str">
        <f>IF(AI7="","",IF(AI7="-","【-】","【"&amp;SUBSTITUTE(TEXT(AI7,"#,##0.00"),"-","△")&amp;"】"))</f>
        <v>【90.10】</v>
      </c>
      <c r="AJ6" s="35" t="str">
        <f>IF(AJ7="",NA(),AJ7)</f>
        <v>-</v>
      </c>
      <c r="AK6" s="35" t="str">
        <f t="shared" ref="AK6:AS6" si="5">IF(AK7="",NA(),AK7)</f>
        <v>-</v>
      </c>
      <c r="AL6" s="35" t="str">
        <f t="shared" si="5"/>
        <v>-</v>
      </c>
      <c r="AM6" s="35">
        <f t="shared" si="5"/>
        <v>73.180000000000007</v>
      </c>
      <c r="AN6" s="35">
        <f t="shared" si="5"/>
        <v>163.9</v>
      </c>
      <c r="AO6" s="35" t="str">
        <f t="shared" si="5"/>
        <v>-</v>
      </c>
      <c r="AP6" s="35" t="str">
        <f t="shared" si="5"/>
        <v>-</v>
      </c>
      <c r="AQ6" s="35" t="str">
        <f t="shared" si="5"/>
        <v>-</v>
      </c>
      <c r="AR6" s="35">
        <f t="shared" si="5"/>
        <v>123.58</v>
      </c>
      <c r="AS6" s="35">
        <f t="shared" si="5"/>
        <v>132.37</v>
      </c>
      <c r="AT6" s="34" t="str">
        <f>IF(AT7="","",IF(AT7="-","【-】","【"&amp;SUBSTITUTE(TEXT(AT7,"#,##0.00"),"-","△")&amp;"】"))</f>
        <v>【164.71】</v>
      </c>
      <c r="AU6" s="35" t="str">
        <f>IF(AU7="",NA(),AU7)</f>
        <v>-</v>
      </c>
      <c r="AV6" s="35" t="str">
        <f t="shared" ref="AV6:BD6" si="6">IF(AV7="",NA(),AV7)</f>
        <v>-</v>
      </c>
      <c r="AW6" s="35" t="str">
        <f t="shared" si="6"/>
        <v>-</v>
      </c>
      <c r="AX6" s="35">
        <f t="shared" si="6"/>
        <v>-106</v>
      </c>
      <c r="AY6" s="35">
        <f t="shared" si="6"/>
        <v>-296.02</v>
      </c>
      <c r="AZ6" s="35" t="str">
        <f t="shared" si="6"/>
        <v>-</v>
      </c>
      <c r="BA6" s="35" t="str">
        <f t="shared" si="6"/>
        <v>-</v>
      </c>
      <c r="BB6" s="35" t="str">
        <f t="shared" si="6"/>
        <v>-</v>
      </c>
      <c r="BC6" s="35">
        <f t="shared" si="6"/>
        <v>172.39</v>
      </c>
      <c r="BD6" s="35">
        <f t="shared" si="6"/>
        <v>104.38</v>
      </c>
      <c r="BE6" s="34" t="str">
        <f>IF(BE7="","",IF(BE7="-","【-】","【"&amp;SUBSTITUTE(TEXT(BE7,"#,##0.00"),"-","△")&amp;"】"))</f>
        <v>【148.05】</v>
      </c>
      <c r="BF6" s="35" t="str">
        <f>IF(BF7="",NA(),BF7)</f>
        <v>-</v>
      </c>
      <c r="BG6" s="35" t="str">
        <f t="shared" ref="BG6:BO6" si="7">IF(BG7="",NA(),BG7)</f>
        <v>-</v>
      </c>
      <c r="BH6" s="35" t="str">
        <f t="shared" si="7"/>
        <v>-</v>
      </c>
      <c r="BI6" s="35">
        <f t="shared" si="7"/>
        <v>744.32</v>
      </c>
      <c r="BJ6" s="35">
        <f t="shared" si="7"/>
        <v>760.48</v>
      </c>
      <c r="BK6" s="35" t="str">
        <f t="shared" si="7"/>
        <v>-</v>
      </c>
      <c r="BL6" s="35" t="str">
        <f t="shared" si="7"/>
        <v>-</v>
      </c>
      <c r="BM6" s="35" t="str">
        <f t="shared" si="7"/>
        <v>-</v>
      </c>
      <c r="BN6" s="35">
        <f t="shared" si="7"/>
        <v>407.42</v>
      </c>
      <c r="BO6" s="35">
        <f t="shared" si="7"/>
        <v>296.89</v>
      </c>
      <c r="BP6" s="34" t="str">
        <f>IF(BP7="","",IF(BP7="-","【-】","【"&amp;SUBSTITUTE(TEXT(BP7,"#,##0.00"),"-","△")&amp;"】"))</f>
        <v>【325.02】</v>
      </c>
      <c r="BQ6" s="35" t="str">
        <f>IF(BQ7="",NA(),BQ7)</f>
        <v>-</v>
      </c>
      <c r="BR6" s="35" t="str">
        <f t="shared" ref="BR6:BZ6" si="8">IF(BR7="",NA(),BR7)</f>
        <v>-</v>
      </c>
      <c r="BS6" s="35" t="str">
        <f t="shared" si="8"/>
        <v>-</v>
      </c>
      <c r="BT6" s="35">
        <f t="shared" si="8"/>
        <v>58.31</v>
      </c>
      <c r="BU6" s="35">
        <f t="shared" si="8"/>
        <v>53.99</v>
      </c>
      <c r="BV6" s="35" t="str">
        <f t="shared" si="8"/>
        <v>-</v>
      </c>
      <c r="BW6" s="35" t="str">
        <f t="shared" si="8"/>
        <v>-</v>
      </c>
      <c r="BX6" s="35" t="str">
        <f t="shared" si="8"/>
        <v>-</v>
      </c>
      <c r="BY6" s="35">
        <f t="shared" si="8"/>
        <v>57.08</v>
      </c>
      <c r="BZ6" s="35">
        <f t="shared" si="8"/>
        <v>63.06</v>
      </c>
      <c r="CA6" s="34" t="str">
        <f>IF(CA7="","",IF(CA7="-","【-】","【"&amp;SUBSTITUTE(TEXT(CA7,"#,##0.00"),"-","△")&amp;"】"))</f>
        <v>【60.61】</v>
      </c>
      <c r="CB6" s="35" t="str">
        <f>IF(CB7="",NA(),CB7)</f>
        <v>-</v>
      </c>
      <c r="CC6" s="35" t="str">
        <f t="shared" ref="CC6:CK6" si="9">IF(CC7="",NA(),CC7)</f>
        <v>-</v>
      </c>
      <c r="CD6" s="35" t="str">
        <f t="shared" si="9"/>
        <v>-</v>
      </c>
      <c r="CE6" s="35">
        <f t="shared" si="9"/>
        <v>291.76</v>
      </c>
      <c r="CF6" s="35">
        <f t="shared" si="9"/>
        <v>314.52999999999997</v>
      </c>
      <c r="CG6" s="35" t="str">
        <f t="shared" si="9"/>
        <v>-</v>
      </c>
      <c r="CH6" s="35" t="str">
        <f t="shared" si="9"/>
        <v>-</v>
      </c>
      <c r="CI6" s="35" t="str">
        <f t="shared" si="9"/>
        <v>-</v>
      </c>
      <c r="CJ6" s="35">
        <f t="shared" si="9"/>
        <v>286.86</v>
      </c>
      <c r="CK6" s="35">
        <f t="shared" si="9"/>
        <v>264.77</v>
      </c>
      <c r="CL6" s="34" t="str">
        <f>IF(CL7="","",IF(CL7="-","【-】","【"&amp;SUBSTITUTE(TEXT(CL7,"#,##0.00"),"-","△")&amp;"】"))</f>
        <v>【270.94】</v>
      </c>
      <c r="CM6" s="35" t="str">
        <f>IF(CM7="",NA(),CM7)</f>
        <v>-</v>
      </c>
      <c r="CN6" s="35" t="str">
        <f t="shared" ref="CN6:CV6" si="10">IF(CN7="",NA(),CN7)</f>
        <v>-</v>
      </c>
      <c r="CO6" s="35" t="str">
        <f t="shared" si="10"/>
        <v>-</v>
      </c>
      <c r="CP6" s="35">
        <f t="shared" si="10"/>
        <v>52.17</v>
      </c>
      <c r="CQ6" s="35" t="str">
        <f t="shared" si="10"/>
        <v>-</v>
      </c>
      <c r="CR6" s="35" t="str">
        <f t="shared" si="10"/>
        <v>-</v>
      </c>
      <c r="CS6" s="35" t="str">
        <f t="shared" si="10"/>
        <v>-</v>
      </c>
      <c r="CT6" s="35" t="str">
        <f t="shared" si="10"/>
        <v>-</v>
      </c>
      <c r="CU6" s="35">
        <f t="shared" si="10"/>
        <v>57.22</v>
      </c>
      <c r="CV6" s="35">
        <f t="shared" si="10"/>
        <v>59.94</v>
      </c>
      <c r="CW6" s="34" t="str">
        <f>IF(CW7="","",IF(CW7="-","【-】","【"&amp;SUBSTITUTE(TEXT(CW7,"#,##0.00"),"-","△")&amp;"】"))</f>
        <v>【57.80】</v>
      </c>
      <c r="CX6" s="35" t="str">
        <f>IF(CX7="",NA(),CX7)</f>
        <v>-</v>
      </c>
      <c r="CY6" s="35" t="str">
        <f t="shared" ref="CY6:DG6" si="11">IF(CY7="",NA(),CY7)</f>
        <v>-</v>
      </c>
      <c r="CZ6" s="35" t="str">
        <f t="shared" si="11"/>
        <v>-</v>
      </c>
      <c r="DA6" s="35">
        <f t="shared" si="11"/>
        <v>100</v>
      </c>
      <c r="DB6" s="35">
        <f t="shared" si="11"/>
        <v>100</v>
      </c>
      <c r="DC6" s="35" t="str">
        <f t="shared" si="11"/>
        <v>-</v>
      </c>
      <c r="DD6" s="35" t="str">
        <f t="shared" si="11"/>
        <v>-</v>
      </c>
      <c r="DE6" s="35" t="str">
        <f t="shared" si="11"/>
        <v>-</v>
      </c>
      <c r="DF6" s="35">
        <f t="shared" si="11"/>
        <v>67.290000000000006</v>
      </c>
      <c r="DG6" s="35">
        <f t="shared" si="11"/>
        <v>89.66</v>
      </c>
      <c r="DH6" s="34" t="str">
        <f>IF(DH7="","",IF(DH7="-","【-】","【"&amp;SUBSTITUTE(TEXT(DH7,"#,##0.00"),"-","△")&amp;"】"))</f>
        <v>【78.90】</v>
      </c>
      <c r="DI6" s="35" t="str">
        <f>IF(DI7="",NA(),DI7)</f>
        <v>-</v>
      </c>
      <c r="DJ6" s="35" t="str">
        <f t="shared" ref="DJ6:DR6" si="12">IF(DJ7="",NA(),DJ7)</f>
        <v>-</v>
      </c>
      <c r="DK6" s="35" t="str">
        <f t="shared" si="12"/>
        <v>-</v>
      </c>
      <c r="DL6" s="35">
        <f t="shared" si="12"/>
        <v>5.76</v>
      </c>
      <c r="DM6" s="35">
        <f t="shared" si="12"/>
        <v>11.53</v>
      </c>
      <c r="DN6" s="35" t="str">
        <f t="shared" si="12"/>
        <v>-</v>
      </c>
      <c r="DO6" s="35" t="str">
        <f t="shared" si="12"/>
        <v>-</v>
      </c>
      <c r="DP6" s="35" t="str">
        <f t="shared" si="12"/>
        <v>-</v>
      </c>
      <c r="DQ6" s="35">
        <f t="shared" si="12"/>
        <v>16.420000000000002</v>
      </c>
      <c r="DR6" s="35">
        <f t="shared" si="12"/>
        <v>21.11</v>
      </c>
      <c r="DS6" s="34" t="str">
        <f>IF(DS7="","",IF(DS7="-","【-】","【"&amp;SUBSTITUTE(TEXT(DS7,"#,##0.00"),"-","△")&amp;"】"))</f>
        <v>【17.99】</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433683</v>
      </c>
      <c r="D7" s="37">
        <v>46</v>
      </c>
      <c r="E7" s="37">
        <v>18</v>
      </c>
      <c r="F7" s="37">
        <v>0</v>
      </c>
      <c r="G7" s="37">
        <v>0</v>
      </c>
      <c r="H7" s="37" t="s">
        <v>96</v>
      </c>
      <c r="I7" s="37" t="s">
        <v>97</v>
      </c>
      <c r="J7" s="37" t="s">
        <v>98</v>
      </c>
      <c r="K7" s="37" t="s">
        <v>99</v>
      </c>
      <c r="L7" s="37" t="s">
        <v>100</v>
      </c>
      <c r="M7" s="37" t="s">
        <v>101</v>
      </c>
      <c r="N7" s="38" t="s">
        <v>102</v>
      </c>
      <c r="O7" s="38">
        <v>14.95</v>
      </c>
      <c r="P7" s="38">
        <v>0.6</v>
      </c>
      <c r="Q7" s="38">
        <v>100</v>
      </c>
      <c r="R7" s="38">
        <v>3460</v>
      </c>
      <c r="S7" s="38">
        <v>16113</v>
      </c>
      <c r="T7" s="38">
        <v>19.440000000000001</v>
      </c>
      <c r="U7" s="38">
        <v>828.86</v>
      </c>
      <c r="V7" s="38">
        <v>96</v>
      </c>
      <c r="W7" s="38">
        <v>0.03</v>
      </c>
      <c r="X7" s="38">
        <v>3200</v>
      </c>
      <c r="Y7" s="38" t="s">
        <v>102</v>
      </c>
      <c r="Z7" s="38" t="s">
        <v>102</v>
      </c>
      <c r="AA7" s="38" t="s">
        <v>102</v>
      </c>
      <c r="AB7" s="38">
        <v>70.819999999999993</v>
      </c>
      <c r="AC7" s="38">
        <v>68.45</v>
      </c>
      <c r="AD7" s="38" t="s">
        <v>102</v>
      </c>
      <c r="AE7" s="38" t="s">
        <v>102</v>
      </c>
      <c r="AF7" s="38" t="s">
        <v>102</v>
      </c>
      <c r="AG7" s="38">
        <v>93.44</v>
      </c>
      <c r="AH7" s="38">
        <v>88.66</v>
      </c>
      <c r="AI7" s="38">
        <v>90.1</v>
      </c>
      <c r="AJ7" s="38" t="s">
        <v>102</v>
      </c>
      <c r="AK7" s="38" t="s">
        <v>102</v>
      </c>
      <c r="AL7" s="38" t="s">
        <v>102</v>
      </c>
      <c r="AM7" s="38">
        <v>73.180000000000007</v>
      </c>
      <c r="AN7" s="38">
        <v>163.9</v>
      </c>
      <c r="AO7" s="38" t="s">
        <v>102</v>
      </c>
      <c r="AP7" s="38" t="s">
        <v>102</v>
      </c>
      <c r="AQ7" s="38" t="s">
        <v>102</v>
      </c>
      <c r="AR7" s="38">
        <v>123.58</v>
      </c>
      <c r="AS7" s="38">
        <v>132.37</v>
      </c>
      <c r="AT7" s="38">
        <v>164.71</v>
      </c>
      <c r="AU7" s="38" t="s">
        <v>102</v>
      </c>
      <c r="AV7" s="38" t="s">
        <v>102</v>
      </c>
      <c r="AW7" s="38" t="s">
        <v>102</v>
      </c>
      <c r="AX7" s="38">
        <v>-106</v>
      </c>
      <c r="AY7" s="38">
        <v>-296.02</v>
      </c>
      <c r="AZ7" s="38" t="s">
        <v>102</v>
      </c>
      <c r="BA7" s="38" t="s">
        <v>102</v>
      </c>
      <c r="BB7" s="38" t="s">
        <v>102</v>
      </c>
      <c r="BC7" s="38">
        <v>172.39</v>
      </c>
      <c r="BD7" s="38">
        <v>104.38</v>
      </c>
      <c r="BE7" s="38">
        <v>148.05000000000001</v>
      </c>
      <c r="BF7" s="38" t="s">
        <v>102</v>
      </c>
      <c r="BG7" s="38" t="s">
        <v>102</v>
      </c>
      <c r="BH7" s="38" t="s">
        <v>102</v>
      </c>
      <c r="BI7" s="38">
        <v>744.32</v>
      </c>
      <c r="BJ7" s="38">
        <v>760.48</v>
      </c>
      <c r="BK7" s="38" t="s">
        <v>102</v>
      </c>
      <c r="BL7" s="38" t="s">
        <v>102</v>
      </c>
      <c r="BM7" s="38" t="s">
        <v>102</v>
      </c>
      <c r="BN7" s="38">
        <v>407.42</v>
      </c>
      <c r="BO7" s="38">
        <v>296.89</v>
      </c>
      <c r="BP7" s="38">
        <v>325.02</v>
      </c>
      <c r="BQ7" s="38" t="s">
        <v>102</v>
      </c>
      <c r="BR7" s="38" t="s">
        <v>102</v>
      </c>
      <c r="BS7" s="38" t="s">
        <v>102</v>
      </c>
      <c r="BT7" s="38">
        <v>58.31</v>
      </c>
      <c r="BU7" s="38">
        <v>53.99</v>
      </c>
      <c r="BV7" s="38" t="s">
        <v>102</v>
      </c>
      <c r="BW7" s="38" t="s">
        <v>102</v>
      </c>
      <c r="BX7" s="38" t="s">
        <v>102</v>
      </c>
      <c r="BY7" s="38">
        <v>57.08</v>
      </c>
      <c r="BZ7" s="38">
        <v>63.06</v>
      </c>
      <c r="CA7" s="38">
        <v>60.61</v>
      </c>
      <c r="CB7" s="38" t="s">
        <v>102</v>
      </c>
      <c r="CC7" s="38" t="s">
        <v>102</v>
      </c>
      <c r="CD7" s="38" t="s">
        <v>102</v>
      </c>
      <c r="CE7" s="38">
        <v>291.76</v>
      </c>
      <c r="CF7" s="38">
        <v>314.52999999999997</v>
      </c>
      <c r="CG7" s="38" t="s">
        <v>102</v>
      </c>
      <c r="CH7" s="38" t="s">
        <v>102</v>
      </c>
      <c r="CI7" s="38" t="s">
        <v>102</v>
      </c>
      <c r="CJ7" s="38">
        <v>286.86</v>
      </c>
      <c r="CK7" s="38">
        <v>264.77</v>
      </c>
      <c r="CL7" s="38">
        <v>270.94</v>
      </c>
      <c r="CM7" s="38" t="s">
        <v>102</v>
      </c>
      <c r="CN7" s="38" t="s">
        <v>102</v>
      </c>
      <c r="CO7" s="38" t="s">
        <v>102</v>
      </c>
      <c r="CP7" s="38">
        <v>52.17</v>
      </c>
      <c r="CQ7" s="38" t="s">
        <v>102</v>
      </c>
      <c r="CR7" s="38" t="s">
        <v>102</v>
      </c>
      <c r="CS7" s="38" t="s">
        <v>102</v>
      </c>
      <c r="CT7" s="38" t="s">
        <v>102</v>
      </c>
      <c r="CU7" s="38">
        <v>57.22</v>
      </c>
      <c r="CV7" s="38">
        <v>59.94</v>
      </c>
      <c r="CW7" s="38">
        <v>57.8</v>
      </c>
      <c r="CX7" s="38" t="s">
        <v>102</v>
      </c>
      <c r="CY7" s="38" t="s">
        <v>102</v>
      </c>
      <c r="CZ7" s="38" t="s">
        <v>102</v>
      </c>
      <c r="DA7" s="38">
        <v>100</v>
      </c>
      <c r="DB7" s="38">
        <v>100</v>
      </c>
      <c r="DC7" s="38" t="s">
        <v>102</v>
      </c>
      <c r="DD7" s="38" t="s">
        <v>102</v>
      </c>
      <c r="DE7" s="38" t="s">
        <v>102</v>
      </c>
      <c r="DF7" s="38">
        <v>67.290000000000006</v>
      </c>
      <c r="DG7" s="38">
        <v>89.66</v>
      </c>
      <c r="DH7" s="38">
        <v>78.900000000000006</v>
      </c>
      <c r="DI7" s="38" t="s">
        <v>102</v>
      </c>
      <c r="DJ7" s="38" t="s">
        <v>102</v>
      </c>
      <c r="DK7" s="38" t="s">
        <v>102</v>
      </c>
      <c r="DL7" s="38">
        <v>5.76</v>
      </c>
      <c r="DM7" s="38">
        <v>11.53</v>
      </c>
      <c r="DN7" s="38" t="s">
        <v>102</v>
      </c>
      <c r="DO7" s="38" t="s">
        <v>102</v>
      </c>
      <c r="DP7" s="38" t="s">
        <v>102</v>
      </c>
      <c r="DQ7" s="38">
        <v>16.420000000000002</v>
      </c>
      <c r="DR7" s="38">
        <v>21.11</v>
      </c>
      <c r="DS7" s="38">
        <v>17.989999999999998</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n269</cp:lastModifiedBy>
  <dcterms:created xsi:type="dcterms:W3CDTF">2019-12-05T04:57:59Z</dcterms:created>
  <dcterms:modified xsi:type="dcterms:W3CDTF">2020-02-13T23:59:40Z</dcterms:modified>
  <cp:category/>
</cp:coreProperties>
</file>