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umamoto\Desktop\経営比較分析表\14_合志市\20200204_回答\"/>
    </mc:Choice>
  </mc:AlternateContent>
  <workbookProtection workbookAlgorithmName="SHA-512" workbookHashValue="D5z5NMmp0NFAdynkZC9aN1rU2VQj+2SN1OPJmKwMCOwErvtulHVaUAofzMpLbJDhraWiXiawKCZCEH1sDlOn3Q==" workbookSaltValue="kSo2eF6x80GeWif+480KCQ==" workbookSpinCount="100000" lockStructure="1"/>
  <bookViews>
    <workbookView xWindow="-120" yWindow="-120" windowWidth="20730" windowHeight="111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P10" i="4"/>
  <c r="I10" i="4"/>
  <c r="B10" i="4"/>
  <c r="AT8" i="4"/>
  <c r="AL8" i="4"/>
  <c r="W8" i="4"/>
  <c r="P8" i="4"/>
  <c r="B6" i="4"/>
  <c r="C10" i="5" l="1"/>
  <c r="D10" i="5"/>
  <c r="E10" i="5"/>
  <c r="B10" i="5"/>
</calcChain>
</file>

<file path=xl/sharedStrings.xml><?xml version="1.0" encoding="utf-8"?>
<sst xmlns="http://schemas.openxmlformats.org/spreadsheetml/2006/main" count="245" uniqueCount="110">
  <si>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</si>
  <si>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</si>
  <si>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</si>
  <si>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</si>
  <si>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</si>
  <si>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</si>
  <si>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</si>
  <si>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</si>
  <si>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</si>
  <si>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</si>
  <si>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</si>
  <si>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</si>
  <si>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</si>
  <si>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</si>
  <si>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</si>
  <si>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</si>
  <si>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</si>
  <si>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</si>
  <si>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</si>
  <si>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</si>
  <si>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</si>
  <si>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</si>
  <si>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</si>
  <si>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</si>
  <si>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</si>
  <si>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</si>
  <si>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</si>
  <si>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</si>
  <si>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</si>
  <si>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</si>
  <si>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</si>
  <si>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</si>
  <si>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</si>
  <si>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</si>
  <si>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</si>
  <si>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</si>
  <si>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</si>
  <si>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</si>
  <si>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</si>
  <si>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</si>
  <si>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</si>
  <si>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</si>
  <si>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</si>
  <si>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</si>
  <si>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</si>
  <si>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</si>
  <si>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</si>
  <si>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</si>
  <si>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</si>
  <si>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</si>
  <si>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</si>
  <si>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</si>
  <si>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</si>
  <si>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</si>
  <si>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</si>
  <si>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</si>
  <si>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</si>
  <si>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</si>
  <si>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</si>
  <si>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</si>
  <si>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</si>
  <si>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</si>
  <si>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</si>
  <si>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</si>
  <si>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</si>
  <si>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</si>
  <si>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</si>
  <si>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</si>
  <si>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</si>
  <si>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</si>
  <si>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</si>
  <si>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</si>
  <si>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</si>
  <si>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</si>
  <si>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</si>
  <si>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</si>
  <si>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</si>
  <si>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</si>
  <si>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</si>
  <si>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</si>
  <si>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</si>
  <si>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</si>
  <si>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</si>
  <si>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</si>
  <si>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</si>
  <si>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</si>
  <si>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</si>
  <si>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</si>
  <si>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</si>
  <si>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</si>
  <si>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</si>
  <si>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</si>
  <si>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</si>
  <si>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</si>
  <si>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</si>
  <si>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合志市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</si>
  <si>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</si>
  <si>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</si>
  <si>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</si>
  <si>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</si>
  <si>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</si>
  <si>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</si>
  <si>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</si>
  <si>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</si>
  <si>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</si>
  <si>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</si>
  <si>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</si>
  <si>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平成12年の供用開始から19年が経過し、電気設備・機械設備の改築・更新が必要な時期になっています。
　今後の適正な下水道事業運営、施設の維持管理を実施するため、処理施設の統廃合を含めた最適整備構想及び機能診断調査の結果に基づき、効率的な改築・更新を実施していきます。また、老朽化対策と合わせて、耐震化も進めていきます。</t>
    <rPh sb="1" eb="3">
      <t>ヘイセイ</t>
    </rPh>
    <rPh sb="5" eb="6">
      <t>ネン</t>
    </rPh>
    <rPh sb="7" eb="9">
      <t>キョウヨウ</t>
    </rPh>
    <rPh sb="9" eb="11">
      <t>カイシ</t>
    </rPh>
    <rPh sb="15" eb="16">
      <t>ネン</t>
    </rPh>
    <rPh sb="17" eb="19">
      <t>ケイカ</t>
    </rPh>
    <rPh sb="21" eb="23">
      <t>デンキ</t>
    </rPh>
    <rPh sb="23" eb="25">
      <t>セツビ</t>
    </rPh>
    <rPh sb="26" eb="28">
      <t>キカイ</t>
    </rPh>
    <rPh sb="28" eb="30">
      <t>セツビ</t>
    </rPh>
    <rPh sb="31" eb="33">
      <t>カイチク</t>
    </rPh>
    <rPh sb="34" eb="36">
      <t>コウシン</t>
    </rPh>
    <rPh sb="52" eb="54">
      <t>コンゴ</t>
    </rPh>
    <rPh sb="55" eb="57">
      <t>テキセイ</t>
    </rPh>
    <rPh sb="58" eb="61">
      <t>ゲスイドウ</t>
    </rPh>
    <rPh sb="61" eb="63">
      <t>ジギョウ</t>
    </rPh>
    <rPh sb="63" eb="65">
      <t>ウンエイ</t>
    </rPh>
    <rPh sb="66" eb="68">
      <t>シセツ</t>
    </rPh>
    <rPh sb="69" eb="71">
      <t>イジ</t>
    </rPh>
    <rPh sb="71" eb="73">
      <t>カンリ</t>
    </rPh>
    <rPh sb="74" eb="76">
      <t>ジッシ</t>
    </rPh>
    <rPh sb="81" eb="83">
      <t>ショリ</t>
    </rPh>
    <rPh sb="83" eb="85">
      <t>シセツ</t>
    </rPh>
    <rPh sb="86" eb="89">
      <t>トウハイゴウ</t>
    </rPh>
    <rPh sb="90" eb="91">
      <t>フク</t>
    </rPh>
    <rPh sb="93" eb="95">
      <t>サイテキ</t>
    </rPh>
    <rPh sb="95" eb="97">
      <t>セイビ</t>
    </rPh>
    <rPh sb="97" eb="99">
      <t>コウソウ</t>
    </rPh>
    <rPh sb="99" eb="100">
      <t>オヨ</t>
    </rPh>
    <rPh sb="101" eb="103">
      <t>キノウ</t>
    </rPh>
    <rPh sb="103" eb="105">
      <t>シンダン</t>
    </rPh>
    <rPh sb="105" eb="107">
      <t>チョウサ</t>
    </rPh>
    <rPh sb="108" eb="110">
      <t>ケッカ</t>
    </rPh>
    <rPh sb="111" eb="112">
      <t>モト</t>
    </rPh>
    <rPh sb="115" eb="118">
      <t>コウリツテキ</t>
    </rPh>
    <rPh sb="119" eb="121">
      <t>カイチク</t>
    </rPh>
    <rPh sb="122" eb="124">
      <t>コウシン</t>
    </rPh>
    <rPh sb="125" eb="127">
      <t>ジッシ</t>
    </rPh>
    <phoneticPr fontId="4"/>
  </si>
  <si>
    <t>　本事業については、今後は施設の改築・更新のほか、処理場の統廃合を検討し、経営の合理化に努めます。また、本事業の収支状況が下水道事業会計全体の負担にならないよう、コスト意識を持って経営を進めます。
　本市は今後数年は人口増が見込まれますが、いずれ人口が減少していくことが予想されるため将来を見据えた経営が必要と考えています。持続可能な下水道事業経営のため、平成30年度に策定した「下水道事業経営戦略」に基づき、経営基盤の強化と財政マネジメントの向上を目指します。</t>
    <rPh sb="1" eb="2">
      <t>ホン</t>
    </rPh>
    <rPh sb="2" eb="4">
      <t>ジギョウ</t>
    </rPh>
    <rPh sb="10" eb="12">
      <t>コンゴ</t>
    </rPh>
    <rPh sb="13" eb="15">
      <t>シセツ</t>
    </rPh>
    <rPh sb="16" eb="18">
      <t>カイチク</t>
    </rPh>
    <rPh sb="19" eb="21">
      <t>コウシン</t>
    </rPh>
    <rPh sb="25" eb="28">
      <t>ショリジョウ</t>
    </rPh>
    <rPh sb="29" eb="32">
      <t>トウハイゴウ</t>
    </rPh>
    <rPh sb="33" eb="35">
      <t>ケントウ</t>
    </rPh>
    <rPh sb="37" eb="39">
      <t>ケイエイ</t>
    </rPh>
    <rPh sb="40" eb="43">
      <t>ゴウリカ</t>
    </rPh>
    <rPh sb="44" eb="45">
      <t>ツト</t>
    </rPh>
    <rPh sb="52" eb="53">
      <t>ホン</t>
    </rPh>
    <rPh sb="53" eb="55">
      <t>ジギョウ</t>
    </rPh>
    <rPh sb="56" eb="58">
      <t>シュウシ</t>
    </rPh>
    <rPh sb="58" eb="60">
      <t>ジョウキョウ</t>
    </rPh>
    <rPh sb="61" eb="64">
      <t>ゲスイドウ</t>
    </rPh>
    <rPh sb="64" eb="66">
      <t>ジギョウ</t>
    </rPh>
    <rPh sb="66" eb="68">
      <t>カイケイ</t>
    </rPh>
    <rPh sb="68" eb="70">
      <t>ゼンタイ</t>
    </rPh>
    <rPh sb="71" eb="73">
      <t>フタン</t>
    </rPh>
    <rPh sb="84" eb="86">
      <t>イシキ</t>
    </rPh>
    <rPh sb="87" eb="88">
      <t>モ</t>
    </rPh>
    <rPh sb="90" eb="92">
      <t>ケイエイ</t>
    </rPh>
    <rPh sb="93" eb="94">
      <t>スス</t>
    </rPh>
    <rPh sb="185" eb="187">
      <t>サクテイ</t>
    </rPh>
    <rPh sb="193" eb="195">
      <t>ジギョウ</t>
    </rPh>
    <rPh sb="201" eb="202">
      <t>モト</t>
    </rPh>
    <phoneticPr fontId="4"/>
  </si>
  <si>
    <t>　本市の農業集落排水事業は、単独処理場を有し、多額の維持管理費用が必要となっています。
　本市では、ほかに公共下水道事業、特定環境保全公共下水道事業も実施していますが、3事業とも同一の料金体系としています。
　平成27年度から地方公営企業会計に移行し、4回目の決算となりましたが、①経常収支比率は前年度比6.09％増加したものの、100％未満で単年度収支が4期連続の赤字となりました。⑤経費回収率についても前年度比0.15％の微増とはなってはいますが、依然として汚水処理費用を使用料収入で賄えていない状況であり、一般会計からの繰入金に依存した経営となっています。
　累積欠損金が年間営業収益の何％になっているかを表す②累積欠損金比率は、449.66％となり損益収支が悪化している状況です。これは、当年度の総費用が総収益を上回るため欠損金が発生しており、その欠損金を補填する剰余金もないためです。累積欠損金を解消するために、令和元年9月分から下水道使用料の値上げを行いました。今後も建設費や維持管理費について効率的、計画的に取り組むことによるコストを抑制する必要があります。
　④企業債残高対事業規模比率は、企業債残高の減により431.57％減となっているものの類似団体平均値より高い状況です。</t>
    <rPh sb="1" eb="3">
      <t>ホンシ</t>
    </rPh>
    <rPh sb="4" eb="6">
      <t>ノウギョウ</t>
    </rPh>
    <rPh sb="6" eb="8">
      <t>シュウラク</t>
    </rPh>
    <rPh sb="8" eb="10">
      <t>ハイスイ</t>
    </rPh>
    <rPh sb="10" eb="12">
      <t>ジギョウ</t>
    </rPh>
    <rPh sb="45" eb="47">
      <t>ホンシ</t>
    </rPh>
    <rPh sb="53" eb="55">
      <t>コウキョウ</t>
    </rPh>
    <rPh sb="55" eb="58">
      <t>ゲスイドウ</t>
    </rPh>
    <rPh sb="58" eb="60">
      <t>ジギョウ</t>
    </rPh>
    <rPh sb="61" eb="63">
      <t>トクテイ</t>
    </rPh>
    <rPh sb="63" eb="65">
      <t>カンキョウ</t>
    </rPh>
    <rPh sb="65" eb="67">
      <t>ホゼン</t>
    </rPh>
    <rPh sb="67" eb="69">
      <t>コウキョウ</t>
    </rPh>
    <rPh sb="69" eb="72">
      <t>ゲスイドウ</t>
    </rPh>
    <rPh sb="72" eb="74">
      <t>ジギョウ</t>
    </rPh>
    <rPh sb="75" eb="77">
      <t>ジッシ</t>
    </rPh>
    <rPh sb="85" eb="87">
      <t>ジギョウ</t>
    </rPh>
    <rPh sb="89" eb="91">
      <t>ドウイツ</t>
    </rPh>
    <rPh sb="92" eb="94">
      <t>リョウキン</t>
    </rPh>
    <rPh sb="94" eb="96">
      <t>タイケイ</t>
    </rPh>
    <rPh sb="158" eb="159">
      <t>カ</t>
    </rPh>
    <rPh sb="179" eb="180">
      <t>キ</t>
    </rPh>
    <rPh sb="180" eb="182">
      <t>レンゾク</t>
    </rPh>
    <rPh sb="193" eb="195">
      <t>ケイヒ</t>
    </rPh>
    <rPh sb="213" eb="215">
      <t>ビゾウ</t>
    </rPh>
    <rPh sb="226" eb="228">
      <t>イゼン</t>
    </rPh>
    <rPh sb="397" eb="399">
      <t>ルイセキ</t>
    </rPh>
    <rPh sb="420" eb="423">
      <t>ゲスイドウ</t>
    </rPh>
    <rPh sb="437" eb="439">
      <t>コンゴ</t>
    </rPh>
    <rPh sb="520" eb="521">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</si>
</sst>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29A-4D19-BD66-C399B555127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0.01</c:v>
                </c:pt>
                <c:pt idx="2">
                  <c:v>2.0499999999999998</c:v>
                </c:pt>
                <c:pt idx="3">
                  <c:v>0.01</c:v>
                </c:pt>
                <c:pt idx="4">
                  <c:v>0.01</c:v>
                </c:pt>
              </c:numCache>
            </c:numRef>
          </c:val>
          <c:smooth val="0"/>
          <c:extLst>
            <c:ext xmlns:c16="http://schemas.microsoft.com/office/drawing/2014/chart" uri="{C3380CC4-5D6E-409C-BE32-E72D297353CC}">
              <c16:uniqueId val="{00000001-329A-4D19-BD66-C399B555127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50.73</c:v>
                </c:pt>
                <c:pt idx="2">
                  <c:v>50.51</c:v>
                </c:pt>
                <c:pt idx="3">
                  <c:v>50.73</c:v>
                </c:pt>
                <c:pt idx="4">
                  <c:v>50.62</c:v>
                </c:pt>
              </c:numCache>
            </c:numRef>
          </c:val>
          <c:extLst>
            <c:ext xmlns:c16="http://schemas.microsoft.com/office/drawing/2014/chart" uri="{C3380CC4-5D6E-409C-BE32-E72D297353CC}">
              <c16:uniqueId val="{00000000-94E7-4F86-9A2A-2BE22CF2A6E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52.31</c:v>
                </c:pt>
                <c:pt idx="2">
                  <c:v>60.65</c:v>
                </c:pt>
                <c:pt idx="3">
                  <c:v>51.75</c:v>
                </c:pt>
                <c:pt idx="4">
                  <c:v>50.68</c:v>
                </c:pt>
              </c:numCache>
            </c:numRef>
          </c:val>
          <c:smooth val="0"/>
          <c:extLst>
            <c:ext xmlns:c16="http://schemas.microsoft.com/office/drawing/2014/chart" uri="{C3380CC4-5D6E-409C-BE32-E72D297353CC}">
              <c16:uniqueId val="{00000001-94E7-4F86-9A2A-2BE22CF2A6E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90.09</c:v>
                </c:pt>
                <c:pt idx="2">
                  <c:v>90.12</c:v>
                </c:pt>
                <c:pt idx="3">
                  <c:v>90.16</c:v>
                </c:pt>
                <c:pt idx="4">
                  <c:v>90.32</c:v>
                </c:pt>
              </c:numCache>
            </c:numRef>
          </c:val>
          <c:extLst>
            <c:ext xmlns:c16="http://schemas.microsoft.com/office/drawing/2014/chart" uri="{C3380CC4-5D6E-409C-BE32-E72D297353CC}">
              <c16:uniqueId val="{00000000-4DDB-43BB-B5D1-92E4F8FF1B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84.32</c:v>
                </c:pt>
                <c:pt idx="2">
                  <c:v>84.58</c:v>
                </c:pt>
                <c:pt idx="3">
                  <c:v>84.84</c:v>
                </c:pt>
                <c:pt idx="4">
                  <c:v>84.86</c:v>
                </c:pt>
              </c:numCache>
            </c:numRef>
          </c:val>
          <c:smooth val="0"/>
          <c:extLst>
            <c:ext xmlns:c16="http://schemas.microsoft.com/office/drawing/2014/chart" uri="{C3380CC4-5D6E-409C-BE32-E72D297353CC}">
              <c16:uniqueId val="{00000001-4DDB-43BB-B5D1-92E4F8FF1B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81.22</c:v>
                </c:pt>
                <c:pt idx="2">
                  <c:v>63.59</c:v>
                </c:pt>
                <c:pt idx="3">
                  <c:v>76.95</c:v>
                </c:pt>
                <c:pt idx="4">
                  <c:v>83.04</c:v>
                </c:pt>
              </c:numCache>
            </c:numRef>
          </c:val>
          <c:extLst>
            <c:ext xmlns:c16="http://schemas.microsoft.com/office/drawing/2014/chart" uri="{C3380CC4-5D6E-409C-BE32-E72D297353CC}">
              <c16:uniqueId val="{00000000-AA5A-4103-8967-60FA133D778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99.64</c:v>
                </c:pt>
                <c:pt idx="2">
                  <c:v>99.66</c:v>
                </c:pt>
                <c:pt idx="3">
                  <c:v>100.95</c:v>
                </c:pt>
                <c:pt idx="4">
                  <c:v>101.77</c:v>
                </c:pt>
              </c:numCache>
            </c:numRef>
          </c:val>
          <c:smooth val="0"/>
          <c:extLst>
            <c:ext xmlns:c16="http://schemas.microsoft.com/office/drawing/2014/chart" uri="{C3380CC4-5D6E-409C-BE32-E72D297353CC}">
              <c16:uniqueId val="{00000001-AA5A-4103-8967-60FA133D778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3.59</c:v>
                </c:pt>
                <c:pt idx="2">
                  <c:v>7.09</c:v>
                </c:pt>
                <c:pt idx="3">
                  <c:v>10.46</c:v>
                </c:pt>
                <c:pt idx="4">
                  <c:v>13.88</c:v>
                </c:pt>
              </c:numCache>
            </c:numRef>
          </c:val>
          <c:extLst>
            <c:ext xmlns:c16="http://schemas.microsoft.com/office/drawing/2014/chart" uri="{C3380CC4-5D6E-409C-BE32-E72D297353CC}">
              <c16:uniqueId val="{00000000-D90B-46A2-B29B-6E9A048B2B9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22.41</c:v>
                </c:pt>
                <c:pt idx="2">
                  <c:v>22.9</c:v>
                </c:pt>
                <c:pt idx="3">
                  <c:v>24.87</c:v>
                </c:pt>
                <c:pt idx="4">
                  <c:v>24.13</c:v>
                </c:pt>
              </c:numCache>
            </c:numRef>
          </c:val>
          <c:smooth val="0"/>
          <c:extLst>
            <c:ext xmlns:c16="http://schemas.microsoft.com/office/drawing/2014/chart" uri="{C3380CC4-5D6E-409C-BE32-E72D297353CC}">
              <c16:uniqueId val="{00000001-D90B-46A2-B29B-6E9A048B2B9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A11-4307-A6EE-FF172DF200F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1A11-4307-A6EE-FF172DF200F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93.32</c:v>
                </c:pt>
                <c:pt idx="2">
                  <c:v>174.12</c:v>
                </c:pt>
                <c:pt idx="3">
                  <c:v>376.43</c:v>
                </c:pt>
                <c:pt idx="4">
                  <c:v>449.66</c:v>
                </c:pt>
              </c:numCache>
            </c:numRef>
          </c:val>
          <c:extLst>
            <c:ext xmlns:c16="http://schemas.microsoft.com/office/drawing/2014/chart" uri="{C3380CC4-5D6E-409C-BE32-E72D297353CC}">
              <c16:uniqueId val="{00000000-652E-444A-BF43-E6233FD2768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214.61</c:v>
                </c:pt>
                <c:pt idx="2">
                  <c:v>225.39</c:v>
                </c:pt>
                <c:pt idx="3">
                  <c:v>224.04</c:v>
                </c:pt>
                <c:pt idx="4">
                  <c:v>227.4</c:v>
                </c:pt>
              </c:numCache>
            </c:numRef>
          </c:val>
          <c:smooth val="0"/>
          <c:extLst>
            <c:ext xmlns:c16="http://schemas.microsoft.com/office/drawing/2014/chart" uri="{C3380CC4-5D6E-409C-BE32-E72D297353CC}">
              <c16:uniqueId val="{00000001-652E-444A-BF43-E6233FD2768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62.51</c:v>
                </c:pt>
                <c:pt idx="2">
                  <c:v>114.75</c:v>
                </c:pt>
                <c:pt idx="3">
                  <c:v>82.77</c:v>
                </c:pt>
                <c:pt idx="4">
                  <c:v>58.62</c:v>
                </c:pt>
              </c:numCache>
            </c:numRef>
          </c:val>
          <c:extLst>
            <c:ext xmlns:c16="http://schemas.microsoft.com/office/drawing/2014/chart" uri="{C3380CC4-5D6E-409C-BE32-E72D297353CC}">
              <c16:uniqueId val="{00000000-5EE7-4055-A6F3-24AE3654B2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29.45</c:v>
                </c:pt>
                <c:pt idx="2">
                  <c:v>31.84</c:v>
                </c:pt>
                <c:pt idx="3">
                  <c:v>29.91</c:v>
                </c:pt>
                <c:pt idx="4">
                  <c:v>29.54</c:v>
                </c:pt>
              </c:numCache>
            </c:numRef>
          </c:val>
          <c:smooth val="0"/>
          <c:extLst>
            <c:ext xmlns:c16="http://schemas.microsoft.com/office/drawing/2014/chart" uri="{C3380CC4-5D6E-409C-BE32-E72D297353CC}">
              <c16:uniqueId val="{00000001-5EE7-4055-A6F3-24AE3654B2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0</c:v>
                </c:pt>
                <c:pt idx="1">
                  <c:v>0</c:v>
                </c:pt>
                <c:pt idx="2" formatCode="#,##0.00;&quot;△&quot;#,##0.00;&quot;-&quot;">
                  <c:v>2349.04</c:v>
                </c:pt>
                <c:pt idx="3" formatCode="#,##0.00;&quot;△&quot;#,##0.00;&quot;-&quot;">
                  <c:v>2170.65</c:v>
                </c:pt>
                <c:pt idx="4" formatCode="#,##0.00;&quot;△&quot;#,##0.00;&quot;-&quot;">
                  <c:v>1739.08</c:v>
                </c:pt>
              </c:numCache>
            </c:numRef>
          </c:val>
          <c:extLst>
            <c:ext xmlns:c16="http://schemas.microsoft.com/office/drawing/2014/chart" uri="{C3380CC4-5D6E-409C-BE32-E72D297353CC}">
              <c16:uniqueId val="{00000000-342F-4BD6-90C0-84BFBEF3064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1081.8</c:v>
                </c:pt>
                <c:pt idx="2">
                  <c:v>974.93</c:v>
                </c:pt>
                <c:pt idx="3">
                  <c:v>855.8</c:v>
                </c:pt>
                <c:pt idx="4">
                  <c:v>789.46</c:v>
                </c:pt>
              </c:numCache>
            </c:numRef>
          </c:val>
          <c:smooth val="0"/>
          <c:extLst>
            <c:ext xmlns:c16="http://schemas.microsoft.com/office/drawing/2014/chart" uri="{C3380CC4-5D6E-409C-BE32-E72D297353CC}">
              <c16:uniqueId val="{00000001-342F-4BD6-90C0-84BFBEF3064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44.66</c:v>
                </c:pt>
                <c:pt idx="2">
                  <c:v>64.650000000000006</c:v>
                </c:pt>
                <c:pt idx="3">
                  <c:v>73.92</c:v>
                </c:pt>
                <c:pt idx="4">
                  <c:v>74.069999999999993</c:v>
                </c:pt>
              </c:numCache>
            </c:numRef>
          </c:val>
          <c:extLst>
            <c:ext xmlns:c16="http://schemas.microsoft.com/office/drawing/2014/chart" uri="{C3380CC4-5D6E-409C-BE32-E72D297353CC}">
              <c16:uniqueId val="{00000000-A333-4009-88C0-D10B8E51EB9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52.19</c:v>
                </c:pt>
                <c:pt idx="2">
                  <c:v>55.32</c:v>
                </c:pt>
                <c:pt idx="3">
                  <c:v>59.8</c:v>
                </c:pt>
                <c:pt idx="4">
                  <c:v>57.77</c:v>
                </c:pt>
              </c:numCache>
            </c:numRef>
          </c:val>
          <c:smooth val="0"/>
          <c:extLst>
            <c:ext xmlns:c16="http://schemas.microsoft.com/office/drawing/2014/chart" uri="{C3380CC4-5D6E-409C-BE32-E72D297353CC}">
              <c16:uniqueId val="{00000001-A333-4009-88C0-D10B8E51EB9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249.64</c:v>
                </c:pt>
                <c:pt idx="2">
                  <c:v>150</c:v>
                </c:pt>
                <c:pt idx="3">
                  <c:v>151.57</c:v>
                </c:pt>
                <c:pt idx="4">
                  <c:v>151.30000000000001</c:v>
                </c:pt>
              </c:numCache>
            </c:numRef>
          </c:val>
          <c:extLst>
            <c:ext xmlns:c16="http://schemas.microsoft.com/office/drawing/2014/chart" uri="{C3380CC4-5D6E-409C-BE32-E72D297353CC}">
              <c16:uniqueId val="{00000000-A72D-43D8-8825-60DF24780ED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296.14</c:v>
                </c:pt>
                <c:pt idx="2">
                  <c:v>283.17</c:v>
                </c:pt>
                <c:pt idx="3">
                  <c:v>263.76</c:v>
                </c:pt>
                <c:pt idx="4">
                  <c:v>274.35000000000002</c:v>
                </c:pt>
              </c:numCache>
            </c:numRef>
          </c:val>
          <c:smooth val="0"/>
          <c:extLst>
            <c:ext xmlns:c16="http://schemas.microsoft.com/office/drawing/2014/chart" uri="{C3380CC4-5D6E-409C-BE32-E72D297353CC}">
              <c16:uniqueId val="{00000001-A72D-43D8-8825-60DF24780ED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合志市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62215</v>
      </c>
      <c r="AM8" s="68"/>
      <c r="AN8" s="68"/>
      <c r="AO8" s="68"/>
      <c r="AP8" s="68"/>
      <c r="AQ8" s="68"/>
      <c r="AR8" s="68"/>
      <c r="AS8" s="68"/>
      <c r="AT8" s="67">
        <f>データ!T6</f>
        <v>53.19</v>
      </c>
      <c r="AU8" s="67"/>
      <c r="AV8" s="67"/>
      <c r="AW8" s="67"/>
      <c r="AX8" s="67"/>
      <c r="AY8" s="67"/>
      <c r="AZ8" s="67"/>
      <c r="BA8" s="67"/>
      <c r="BB8" s="67">
        <f>データ!U6</f>
        <v>1169.67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71.52</v>
      </c>
      <c r="J10" s="67"/>
      <c r="K10" s="67"/>
      <c r="L10" s="67"/>
      <c r="M10" s="67"/>
      <c r="N10" s="67"/>
      <c r="O10" s="67"/>
      <c r="P10" s="67">
        <f>データ!P6</f>
        <v>3.5</v>
      </c>
      <c r="Q10" s="67"/>
      <c r="R10" s="67"/>
      <c r="S10" s="67"/>
      <c r="T10" s="67"/>
      <c r="U10" s="67"/>
      <c r="V10" s="67"/>
      <c r="W10" s="67">
        <f>データ!Q6</f>
        <v>110.06</v>
      </c>
      <c r="X10" s="67"/>
      <c r="Y10" s="67"/>
      <c r="Z10" s="67"/>
      <c r="AA10" s="67"/>
      <c r="AB10" s="67"/>
      <c r="AC10" s="67"/>
      <c r="AD10" s="68">
        <f>データ!R6</f>
        <v>2310</v>
      </c>
      <c r="AE10" s="68"/>
      <c r="AF10" s="68"/>
      <c r="AG10" s="68"/>
      <c r="AH10" s="68"/>
      <c r="AI10" s="68"/>
      <c r="AJ10" s="68"/>
      <c r="AK10" s="2"/>
      <c r="AL10" s="68">
        <f>データ!V6</f>
        <v>2179</v>
      </c>
      <c r="AM10" s="68"/>
      <c r="AN10" s="68"/>
      <c r="AO10" s="68"/>
      <c r="AP10" s="68"/>
      <c r="AQ10" s="68"/>
      <c r="AR10" s="68"/>
      <c r="AS10" s="68"/>
      <c r="AT10" s="67">
        <f>データ!W6</f>
        <v>1.25</v>
      </c>
      <c r="AU10" s="67"/>
      <c r="AV10" s="67"/>
      <c r="AW10" s="67"/>
      <c r="AX10" s="67"/>
      <c r="AY10" s="67"/>
      <c r="AZ10" s="67"/>
      <c r="BA10" s="67"/>
      <c r="BB10" s="67">
        <f>データ!X6</f>
        <v>1743.2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107</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smHG4AXWV6LRsZWs1T3Bms2iQ+aPqD/9ekfEtbyTjYZar8PQ5+gIn25yqPh3QOzd1+dcmgiAzloNZfjMFTBwKg==" saltValue="svl+nS8BjMx5RlMBCII94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54</v>
      </c>
      <c r="B4" s="30"/>
      <c r="C4" s="30"/>
      <c r="D4" s="30"/>
      <c r="E4" s="30"/>
      <c r="F4" s="30"/>
      <c r="G4" s="30"/>
      <c r="H4" s="79"/>
      <c r="I4" s="80"/>
      <c r="J4" s="80"/>
      <c r="K4" s="80"/>
      <c r="L4" s="80"/>
      <c r="M4" s="80"/>
      <c r="N4" s="80"/>
      <c r="O4" s="80"/>
      <c r="P4" s="80"/>
      <c r="Q4" s="80"/>
      <c r="R4" s="80"/>
      <c r="S4" s="80"/>
      <c r="T4" s="80"/>
      <c r="U4" s="80"/>
      <c r="V4" s="80"/>
      <c r="W4" s="80"/>
      <c r="X4" s="81"/>
      <c r="Y4" s="75" t="s">
        <v>55</v>
      </c>
      <c r="Z4" s="75"/>
      <c r="AA4" s="75"/>
      <c r="AB4" s="75"/>
      <c r="AC4" s="75"/>
      <c r="AD4" s="75"/>
      <c r="AE4" s="75"/>
      <c r="AF4" s="75"/>
      <c r="AG4" s="75"/>
      <c r="AH4" s="75"/>
      <c r="AI4" s="75"/>
      <c r="AJ4" s="75" t="s">
        <v>56</v>
      </c>
      <c r="AK4" s="75"/>
      <c r="AL4" s="75"/>
      <c r="AM4" s="75"/>
      <c r="AN4" s="75"/>
      <c r="AO4" s="75"/>
      <c r="AP4" s="75"/>
      <c r="AQ4" s="75"/>
      <c r="AR4" s="75"/>
      <c r="AS4" s="75"/>
      <c r="AT4" s="75"/>
      <c r="AU4" s="75" t="s">
        <v>57</v>
      </c>
      <c r="AV4" s="75"/>
      <c r="AW4" s="75"/>
      <c r="AX4" s="75"/>
      <c r="AY4" s="75"/>
      <c r="AZ4" s="75"/>
      <c r="BA4" s="75"/>
      <c r="BB4" s="75"/>
      <c r="BC4" s="75"/>
      <c r="BD4" s="75"/>
      <c r="BE4" s="75"/>
      <c r="BF4" s="75" t="s">
        <v>58</v>
      </c>
      <c r="BG4" s="75"/>
      <c r="BH4" s="75"/>
      <c r="BI4" s="75"/>
      <c r="BJ4" s="75"/>
      <c r="BK4" s="75"/>
      <c r="BL4" s="75"/>
      <c r="BM4" s="75"/>
      <c r="BN4" s="75"/>
      <c r="BO4" s="75"/>
      <c r="BP4" s="75"/>
      <c r="BQ4" s="75" t="s">
        <v>59</v>
      </c>
      <c r="BR4" s="75"/>
      <c r="BS4" s="75"/>
      <c r="BT4" s="75"/>
      <c r="BU4" s="75"/>
      <c r="BV4" s="75"/>
      <c r="BW4" s="75"/>
      <c r="BX4" s="75"/>
      <c r="BY4" s="75"/>
      <c r="BZ4" s="75"/>
      <c r="CA4" s="75"/>
      <c r="CB4" s="75" t="s">
        <v>60</v>
      </c>
      <c r="CC4" s="75"/>
      <c r="CD4" s="75"/>
      <c r="CE4" s="75"/>
      <c r="CF4" s="75"/>
      <c r="CG4" s="75"/>
      <c r="CH4" s="75"/>
      <c r="CI4" s="75"/>
      <c r="CJ4" s="75"/>
      <c r="CK4" s="75"/>
      <c r="CL4" s="75"/>
      <c r="CM4" s="75" t="s">
        <v>61</v>
      </c>
      <c r="CN4" s="75"/>
      <c r="CO4" s="75"/>
      <c r="CP4" s="75"/>
      <c r="CQ4" s="75"/>
      <c r="CR4" s="75"/>
      <c r="CS4" s="75"/>
      <c r="CT4" s="75"/>
      <c r="CU4" s="75"/>
      <c r="CV4" s="75"/>
      <c r="CW4" s="75"/>
      <c r="CX4" s="75" t="s">
        <v>62</v>
      </c>
      <c r="CY4" s="75"/>
      <c r="CZ4" s="75"/>
      <c r="DA4" s="75"/>
      <c r="DB4" s="75"/>
      <c r="DC4" s="75"/>
      <c r="DD4" s="75"/>
      <c r="DE4" s="75"/>
      <c r="DF4" s="75"/>
      <c r="DG4" s="75"/>
      <c r="DH4" s="75"/>
      <c r="DI4" s="75" t="s">
        <v>63</v>
      </c>
      <c r="DJ4" s="75"/>
      <c r="DK4" s="75"/>
      <c r="DL4" s="75"/>
      <c r="DM4" s="75"/>
      <c r="DN4" s="75"/>
      <c r="DO4" s="75"/>
      <c r="DP4" s="75"/>
      <c r="DQ4" s="75"/>
      <c r="DR4" s="75"/>
      <c r="DS4" s="75"/>
      <c r="DT4" s="75" t="s">
        <v>64</v>
      </c>
      <c r="DU4" s="75"/>
      <c r="DV4" s="75"/>
      <c r="DW4" s="75"/>
      <c r="DX4" s="75"/>
      <c r="DY4" s="75"/>
      <c r="DZ4" s="75"/>
      <c r="EA4" s="75"/>
      <c r="EB4" s="75"/>
      <c r="EC4" s="75"/>
      <c r="ED4" s="75"/>
      <c r="EE4" s="75" t="s">
        <v>65</v>
      </c>
      <c r="EF4" s="75"/>
      <c r="EG4" s="75"/>
      <c r="EH4" s="75"/>
      <c r="EI4" s="75"/>
      <c r="EJ4" s="75"/>
      <c r="EK4" s="75"/>
      <c r="EL4" s="75"/>
      <c r="EM4" s="75"/>
      <c r="EN4" s="75"/>
      <c r="EO4" s="75"/>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432164</v>
      </c>
      <c r="D6" s="33">
        <f t="shared" si="3"/>
        <v>46</v>
      </c>
      <c r="E6" s="33">
        <f t="shared" si="3"/>
        <v>17</v>
      </c>
      <c r="F6" s="33">
        <f t="shared" si="3"/>
        <v>5</v>
      </c>
      <c r="G6" s="33">
        <f t="shared" si="3"/>
        <v>0</v>
      </c>
      <c r="H6" s="33" t="str">
        <f t="shared" si="3"/>
        <v>熊本県　合志市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71.52</v>
      </c>
      <c r="P6" s="34">
        <f t="shared" si="3"/>
        <v>3.5</v>
      </c>
      <c r="Q6" s="34">
        <f t="shared" si="3"/>
        <v>110.06</v>
      </c>
      <c r="R6" s="34">
        <f t="shared" si="3"/>
        <v>2310</v>
      </c>
      <c r="S6" s="34">
        <f t="shared" si="3"/>
        <v>62215</v>
      </c>
      <c r="T6" s="34">
        <f t="shared" si="3"/>
        <v>53.19</v>
      </c>
      <c r="U6" s="34">
        <f t="shared" si="3"/>
        <v>1169.67</v>
      </c>
      <c r="V6" s="34">
        <f t="shared" si="3"/>
        <v>2179</v>
      </c>
      <c r="W6" s="34">
        <f t="shared" si="3"/>
        <v>1.25</v>
      </c>
      <c r="X6" s="34">
        <f t="shared" si="3"/>
        <v>1743.2</v>
      </c>
      <c r="Y6" s="35" t="str">
        <f>IF(Y7="",NA(),Y7)</f>
        <v>-</v>
      </c>
      <c r="Z6" s="35">
        <f t="shared" ref="Z6:AH6" si="4">IF(Z7="",NA(),Z7)</f>
        <v>81.22</v>
      </c>
      <c r="AA6" s="35">
        <f t="shared" si="4"/>
        <v>63.59</v>
      </c>
      <c r="AB6" s="35">
        <f t="shared" si="4"/>
        <v>76.95</v>
      </c>
      <c r="AC6" s="35">
        <f t="shared" si="4"/>
        <v>83.04</v>
      </c>
      <c r="AD6" s="35" t="str">
        <f t="shared" si="4"/>
        <v>-</v>
      </c>
      <c r="AE6" s="35">
        <f t="shared" si="4"/>
        <v>99.64</v>
      </c>
      <c r="AF6" s="35">
        <f t="shared" si="4"/>
        <v>99.66</v>
      </c>
      <c r="AG6" s="35">
        <f t="shared" si="4"/>
        <v>100.95</v>
      </c>
      <c r="AH6" s="35">
        <f t="shared" si="4"/>
        <v>101.77</v>
      </c>
      <c r="AI6" s="34" t="str">
        <f>IF(AI7="","",IF(AI7="-","【-】","【"&amp;SUBSTITUTE(TEXT(AI7,"#,##0.00"),"-","△")&amp;"】"))</f>
        <v>【101.60】</v>
      </c>
      <c r="AJ6" s="35" t="str">
        <f>IF(AJ7="",NA(),AJ7)</f>
        <v>-</v>
      </c>
      <c r="AK6" s="35">
        <f t="shared" ref="AK6:AS6" si="5">IF(AK7="",NA(),AK7)</f>
        <v>93.32</v>
      </c>
      <c r="AL6" s="35">
        <f t="shared" si="5"/>
        <v>174.12</v>
      </c>
      <c r="AM6" s="35">
        <f t="shared" si="5"/>
        <v>376.43</v>
      </c>
      <c r="AN6" s="35">
        <f t="shared" si="5"/>
        <v>449.66</v>
      </c>
      <c r="AO6" s="35" t="str">
        <f t="shared" si="5"/>
        <v>-</v>
      </c>
      <c r="AP6" s="35">
        <f t="shared" si="5"/>
        <v>214.61</v>
      </c>
      <c r="AQ6" s="35">
        <f t="shared" si="5"/>
        <v>225.39</v>
      </c>
      <c r="AR6" s="35">
        <f t="shared" si="5"/>
        <v>224.04</v>
      </c>
      <c r="AS6" s="35">
        <f t="shared" si="5"/>
        <v>227.4</v>
      </c>
      <c r="AT6" s="34" t="str">
        <f>IF(AT7="","",IF(AT7="-","【-】","【"&amp;SUBSTITUTE(TEXT(AT7,"#,##0.00"),"-","△")&amp;"】"))</f>
        <v>【195.44】</v>
      </c>
      <c r="AU6" s="35" t="str">
        <f>IF(AU7="",NA(),AU7)</f>
        <v>-</v>
      </c>
      <c r="AV6" s="35">
        <f t="shared" ref="AV6:BD6" si="6">IF(AV7="",NA(),AV7)</f>
        <v>62.51</v>
      </c>
      <c r="AW6" s="35">
        <f t="shared" si="6"/>
        <v>114.75</v>
      </c>
      <c r="AX6" s="35">
        <f t="shared" si="6"/>
        <v>82.77</v>
      </c>
      <c r="AY6" s="35">
        <f t="shared" si="6"/>
        <v>58.62</v>
      </c>
      <c r="AZ6" s="35" t="str">
        <f t="shared" si="6"/>
        <v>-</v>
      </c>
      <c r="BA6" s="35">
        <f t="shared" si="6"/>
        <v>29.45</v>
      </c>
      <c r="BB6" s="35">
        <f t="shared" si="6"/>
        <v>31.84</v>
      </c>
      <c r="BC6" s="35">
        <f t="shared" si="6"/>
        <v>29.91</v>
      </c>
      <c r="BD6" s="35">
        <f t="shared" si="6"/>
        <v>29.54</v>
      </c>
      <c r="BE6" s="34" t="str">
        <f>IF(BE7="","",IF(BE7="-","【-】","【"&amp;SUBSTITUTE(TEXT(BE7,"#,##0.00"),"-","△")&amp;"】"))</f>
        <v>【34.27】</v>
      </c>
      <c r="BF6" s="35" t="str">
        <f>IF(BF7="",NA(),BF7)</f>
        <v>-</v>
      </c>
      <c r="BG6" s="34">
        <f t="shared" ref="BG6:BO6" si="7">IF(BG7="",NA(),BG7)</f>
        <v>0</v>
      </c>
      <c r="BH6" s="35">
        <f t="shared" si="7"/>
        <v>2349.04</v>
      </c>
      <c r="BI6" s="35">
        <f t="shared" si="7"/>
        <v>2170.65</v>
      </c>
      <c r="BJ6" s="35">
        <f t="shared" si="7"/>
        <v>1739.08</v>
      </c>
      <c r="BK6" s="35" t="str">
        <f t="shared" si="7"/>
        <v>-</v>
      </c>
      <c r="BL6" s="35">
        <f t="shared" si="7"/>
        <v>1081.8</v>
      </c>
      <c r="BM6" s="35">
        <f t="shared" si="7"/>
        <v>974.93</v>
      </c>
      <c r="BN6" s="35">
        <f t="shared" si="7"/>
        <v>855.8</v>
      </c>
      <c r="BO6" s="35">
        <f t="shared" si="7"/>
        <v>789.46</v>
      </c>
      <c r="BP6" s="34" t="str">
        <f>IF(BP7="","",IF(BP7="-","【-】","【"&amp;SUBSTITUTE(TEXT(BP7,"#,##0.00"),"-","△")&amp;"】"))</f>
        <v>【747.76】</v>
      </c>
      <c r="BQ6" s="35" t="str">
        <f>IF(BQ7="",NA(),BQ7)</f>
        <v>-</v>
      </c>
      <c r="BR6" s="35">
        <f t="shared" ref="BR6:BZ6" si="8">IF(BR7="",NA(),BR7)</f>
        <v>44.66</v>
      </c>
      <c r="BS6" s="35">
        <f t="shared" si="8"/>
        <v>64.650000000000006</v>
      </c>
      <c r="BT6" s="35">
        <f t="shared" si="8"/>
        <v>73.92</v>
      </c>
      <c r="BU6" s="35">
        <f t="shared" si="8"/>
        <v>74.069999999999993</v>
      </c>
      <c r="BV6" s="35" t="str">
        <f t="shared" si="8"/>
        <v>-</v>
      </c>
      <c r="BW6" s="35">
        <f t="shared" si="8"/>
        <v>52.19</v>
      </c>
      <c r="BX6" s="35">
        <f t="shared" si="8"/>
        <v>55.32</v>
      </c>
      <c r="BY6" s="35">
        <f t="shared" si="8"/>
        <v>59.8</v>
      </c>
      <c r="BZ6" s="35">
        <f t="shared" si="8"/>
        <v>57.77</v>
      </c>
      <c r="CA6" s="34" t="str">
        <f>IF(CA7="","",IF(CA7="-","【-】","【"&amp;SUBSTITUTE(TEXT(CA7,"#,##0.00"),"-","△")&amp;"】"))</f>
        <v>【59.51】</v>
      </c>
      <c r="CB6" s="35" t="str">
        <f>IF(CB7="",NA(),CB7)</f>
        <v>-</v>
      </c>
      <c r="CC6" s="35">
        <f t="shared" ref="CC6:CK6" si="9">IF(CC7="",NA(),CC7)</f>
        <v>249.64</v>
      </c>
      <c r="CD6" s="35">
        <f t="shared" si="9"/>
        <v>150</v>
      </c>
      <c r="CE6" s="35">
        <f t="shared" si="9"/>
        <v>151.57</v>
      </c>
      <c r="CF6" s="35">
        <f t="shared" si="9"/>
        <v>151.30000000000001</v>
      </c>
      <c r="CG6" s="35" t="str">
        <f t="shared" si="9"/>
        <v>-</v>
      </c>
      <c r="CH6" s="35">
        <f t="shared" si="9"/>
        <v>296.14</v>
      </c>
      <c r="CI6" s="35">
        <f t="shared" si="9"/>
        <v>283.17</v>
      </c>
      <c r="CJ6" s="35">
        <f t="shared" si="9"/>
        <v>263.76</v>
      </c>
      <c r="CK6" s="35">
        <f t="shared" si="9"/>
        <v>274.35000000000002</v>
      </c>
      <c r="CL6" s="34" t="str">
        <f>IF(CL7="","",IF(CL7="-","【-】","【"&amp;SUBSTITUTE(TEXT(CL7,"#,##0.00"),"-","△")&amp;"】"))</f>
        <v>【261.46】</v>
      </c>
      <c r="CM6" s="35" t="str">
        <f>IF(CM7="",NA(),CM7)</f>
        <v>-</v>
      </c>
      <c r="CN6" s="35">
        <f t="shared" ref="CN6:CV6" si="10">IF(CN7="",NA(),CN7)</f>
        <v>50.73</v>
      </c>
      <c r="CO6" s="35">
        <f t="shared" si="10"/>
        <v>50.51</v>
      </c>
      <c r="CP6" s="35">
        <f t="shared" si="10"/>
        <v>50.73</v>
      </c>
      <c r="CQ6" s="35">
        <f t="shared" si="10"/>
        <v>50.62</v>
      </c>
      <c r="CR6" s="35" t="str">
        <f t="shared" si="10"/>
        <v>-</v>
      </c>
      <c r="CS6" s="35">
        <f t="shared" si="10"/>
        <v>52.31</v>
      </c>
      <c r="CT6" s="35">
        <f t="shared" si="10"/>
        <v>60.65</v>
      </c>
      <c r="CU6" s="35">
        <f t="shared" si="10"/>
        <v>51.75</v>
      </c>
      <c r="CV6" s="35">
        <f t="shared" si="10"/>
        <v>50.68</v>
      </c>
      <c r="CW6" s="34" t="str">
        <f>IF(CW7="","",IF(CW7="-","【-】","【"&amp;SUBSTITUTE(TEXT(CW7,"#,##0.00"),"-","△")&amp;"】"))</f>
        <v>【52.23】</v>
      </c>
      <c r="CX6" s="35" t="str">
        <f>IF(CX7="",NA(),CX7)</f>
        <v>-</v>
      </c>
      <c r="CY6" s="35">
        <f t="shared" ref="CY6:DG6" si="11">IF(CY7="",NA(),CY7)</f>
        <v>90.09</v>
      </c>
      <c r="CZ6" s="35">
        <f t="shared" si="11"/>
        <v>90.12</v>
      </c>
      <c r="DA6" s="35">
        <f t="shared" si="11"/>
        <v>90.16</v>
      </c>
      <c r="DB6" s="35">
        <f t="shared" si="11"/>
        <v>90.32</v>
      </c>
      <c r="DC6" s="35" t="str">
        <f t="shared" si="11"/>
        <v>-</v>
      </c>
      <c r="DD6" s="35">
        <f t="shared" si="11"/>
        <v>84.32</v>
      </c>
      <c r="DE6" s="35">
        <f t="shared" si="11"/>
        <v>84.58</v>
      </c>
      <c r="DF6" s="35">
        <f t="shared" si="11"/>
        <v>84.84</v>
      </c>
      <c r="DG6" s="35">
        <f t="shared" si="11"/>
        <v>84.86</v>
      </c>
      <c r="DH6" s="34" t="str">
        <f>IF(DH7="","",IF(DH7="-","【-】","【"&amp;SUBSTITUTE(TEXT(DH7,"#,##0.00"),"-","△")&amp;"】"))</f>
        <v>【85.82】</v>
      </c>
      <c r="DI6" s="35" t="str">
        <f>IF(DI7="",NA(),DI7)</f>
        <v>-</v>
      </c>
      <c r="DJ6" s="35">
        <f t="shared" ref="DJ6:DR6" si="12">IF(DJ7="",NA(),DJ7)</f>
        <v>3.59</v>
      </c>
      <c r="DK6" s="35">
        <f t="shared" si="12"/>
        <v>7.09</v>
      </c>
      <c r="DL6" s="35">
        <f t="shared" si="12"/>
        <v>10.46</v>
      </c>
      <c r="DM6" s="35">
        <f t="shared" si="12"/>
        <v>13.88</v>
      </c>
      <c r="DN6" s="35" t="str">
        <f t="shared" si="12"/>
        <v>-</v>
      </c>
      <c r="DO6" s="35">
        <f t="shared" si="12"/>
        <v>22.41</v>
      </c>
      <c r="DP6" s="35">
        <f t="shared" si="12"/>
        <v>22.9</v>
      </c>
      <c r="DQ6" s="35">
        <f t="shared" si="12"/>
        <v>24.87</v>
      </c>
      <c r="DR6" s="35">
        <f t="shared" si="12"/>
        <v>24.13</v>
      </c>
      <c r="DS6" s="34" t="str">
        <f>IF(DS7="","",IF(DS7="-","【-】","【"&amp;SUBSTITUTE(TEXT(DS7,"#,##0.00"),"-","△")&amp;"】"))</f>
        <v>【24.12】</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4">
        <f t="shared" si="13"/>
        <v>0</v>
      </c>
      <c r="EC6" s="34">
        <f t="shared" si="13"/>
        <v>0</v>
      </c>
      <c r="ED6" s="34" t="str">
        <f>IF(ED7="","",IF(ED7="-","【-】","【"&amp;SUBSTITUTE(TEXT(ED7,"#,##0.00"),"-","△")&amp;"】"))</f>
        <v>【0.00】</v>
      </c>
      <c r="EE6" s="35" t="str">
        <f>IF(EE7="",NA(),EE7)</f>
        <v>-</v>
      </c>
      <c r="EF6" s="34">
        <f t="shared" ref="EF6:EN6" si="14">IF(EF7="",NA(),EF7)</f>
        <v>0</v>
      </c>
      <c r="EG6" s="34">
        <f t="shared" si="14"/>
        <v>0</v>
      </c>
      <c r="EH6" s="34">
        <f t="shared" si="14"/>
        <v>0</v>
      </c>
      <c r="EI6" s="34">
        <f t="shared" si="14"/>
        <v>0</v>
      </c>
      <c r="EJ6" s="35" t="str">
        <f t="shared" si="14"/>
        <v>-</v>
      </c>
      <c r="EK6" s="35">
        <f t="shared" si="14"/>
        <v>0.01</v>
      </c>
      <c r="EL6" s="35">
        <f t="shared" si="14"/>
        <v>2.0499999999999998</v>
      </c>
      <c r="EM6" s="35">
        <f t="shared" si="14"/>
        <v>0.01</v>
      </c>
      <c r="EN6" s="35">
        <f t="shared" si="14"/>
        <v>0.01</v>
      </c>
      <c r="EO6" s="34" t="str">
        <f>IF(EO7="","",IF(EO7="-","【-】","【"&amp;SUBSTITUTE(TEXT(EO7,"#,##0.00"),"-","△")&amp;"】"))</f>
        <v>【0.02】</v>
      </c>
    </row>
    <row r="7" spans="1:148" s="36" customFormat="1" x14ac:dyDescent="0.15">
      <c r="A7" s="28"/>
      <c r="B7" s="37">
        <v>2018</v>
      </c>
      <c r="C7" s="37">
        <v>432164</v>
      </c>
      <c r="D7" s="37">
        <v>46</v>
      </c>
      <c r="E7" s="37">
        <v>17</v>
      </c>
      <c r="F7" s="37">
        <v>5</v>
      </c>
      <c r="G7" s="37">
        <v>0</v>
      </c>
      <c r="H7" s="37" t="s">
        <v>95</v>
      </c>
      <c r="I7" s="37" t="s">
        <v>96</v>
      </c>
      <c r="J7" s="37" t="s">
        <v>97</v>
      </c>
      <c r="K7" s="37" t="s">
        <v>98</v>
      </c>
      <c r="L7" s="37" t="s">
        <v>99</v>
      </c>
      <c r="M7" s="37" t="s">
        <v>100</v>
      </c>
      <c r="N7" s="38" t="s">
        <v>101</v>
      </c>
      <c r="O7" s="38">
        <v>71.52</v>
      </c>
      <c r="P7" s="38">
        <v>3.5</v>
      </c>
      <c r="Q7" s="38">
        <v>110.06</v>
      </c>
      <c r="R7" s="38">
        <v>2310</v>
      </c>
      <c r="S7" s="38">
        <v>62215</v>
      </c>
      <c r="T7" s="38">
        <v>53.19</v>
      </c>
      <c r="U7" s="38">
        <v>1169.67</v>
      </c>
      <c r="V7" s="38">
        <v>2179</v>
      </c>
      <c r="W7" s="38">
        <v>1.25</v>
      </c>
      <c r="X7" s="38">
        <v>1743.2</v>
      </c>
      <c r="Y7" s="38" t="s">
        <v>101</v>
      </c>
      <c r="Z7" s="38">
        <v>81.22</v>
      </c>
      <c r="AA7" s="38">
        <v>63.59</v>
      </c>
      <c r="AB7" s="38">
        <v>76.95</v>
      </c>
      <c r="AC7" s="38">
        <v>83.04</v>
      </c>
      <c r="AD7" s="38" t="s">
        <v>101</v>
      </c>
      <c r="AE7" s="38">
        <v>99.64</v>
      </c>
      <c r="AF7" s="38">
        <v>99.66</v>
      </c>
      <c r="AG7" s="38">
        <v>100.95</v>
      </c>
      <c r="AH7" s="38">
        <v>101.77</v>
      </c>
      <c r="AI7" s="38">
        <v>101.6</v>
      </c>
      <c r="AJ7" s="38" t="s">
        <v>101</v>
      </c>
      <c r="AK7" s="38">
        <v>93.32</v>
      </c>
      <c r="AL7" s="38">
        <v>174.12</v>
      </c>
      <c r="AM7" s="38">
        <v>376.43</v>
      </c>
      <c r="AN7" s="38">
        <v>449.66</v>
      </c>
      <c r="AO7" s="38" t="s">
        <v>101</v>
      </c>
      <c r="AP7" s="38">
        <v>214.61</v>
      </c>
      <c r="AQ7" s="38">
        <v>225.39</v>
      </c>
      <c r="AR7" s="38">
        <v>224.04</v>
      </c>
      <c r="AS7" s="38">
        <v>227.4</v>
      </c>
      <c r="AT7" s="38">
        <v>195.44</v>
      </c>
      <c r="AU7" s="38" t="s">
        <v>101</v>
      </c>
      <c r="AV7" s="38">
        <v>62.51</v>
      </c>
      <c r="AW7" s="38">
        <v>114.75</v>
      </c>
      <c r="AX7" s="38">
        <v>82.77</v>
      </c>
      <c r="AY7" s="38">
        <v>58.62</v>
      </c>
      <c r="AZ7" s="38" t="s">
        <v>101</v>
      </c>
      <c r="BA7" s="38">
        <v>29.45</v>
      </c>
      <c r="BB7" s="38">
        <v>31.84</v>
      </c>
      <c r="BC7" s="38">
        <v>29.91</v>
      </c>
      <c r="BD7" s="38">
        <v>29.54</v>
      </c>
      <c r="BE7" s="38">
        <v>34.270000000000003</v>
      </c>
      <c r="BF7" s="38" t="s">
        <v>101</v>
      </c>
      <c r="BG7" s="38">
        <v>0</v>
      </c>
      <c r="BH7" s="38">
        <v>2349.04</v>
      </c>
      <c r="BI7" s="38">
        <v>2170.65</v>
      </c>
      <c r="BJ7" s="38">
        <v>1739.08</v>
      </c>
      <c r="BK7" s="38" t="s">
        <v>101</v>
      </c>
      <c r="BL7" s="38">
        <v>1081.8</v>
      </c>
      <c r="BM7" s="38">
        <v>974.93</v>
      </c>
      <c r="BN7" s="38">
        <v>855.8</v>
      </c>
      <c r="BO7" s="38">
        <v>789.46</v>
      </c>
      <c r="BP7" s="38">
        <v>747.76</v>
      </c>
      <c r="BQ7" s="38" t="s">
        <v>101</v>
      </c>
      <c r="BR7" s="38">
        <v>44.66</v>
      </c>
      <c r="BS7" s="38">
        <v>64.650000000000006</v>
      </c>
      <c r="BT7" s="38">
        <v>73.92</v>
      </c>
      <c r="BU7" s="38">
        <v>74.069999999999993</v>
      </c>
      <c r="BV7" s="38" t="s">
        <v>101</v>
      </c>
      <c r="BW7" s="38">
        <v>52.19</v>
      </c>
      <c r="BX7" s="38">
        <v>55.32</v>
      </c>
      <c r="BY7" s="38">
        <v>59.8</v>
      </c>
      <c r="BZ7" s="38">
        <v>57.77</v>
      </c>
      <c r="CA7" s="38">
        <v>59.51</v>
      </c>
      <c r="CB7" s="38" t="s">
        <v>101</v>
      </c>
      <c r="CC7" s="38">
        <v>249.64</v>
      </c>
      <c r="CD7" s="38">
        <v>150</v>
      </c>
      <c r="CE7" s="38">
        <v>151.57</v>
      </c>
      <c r="CF7" s="38">
        <v>151.30000000000001</v>
      </c>
      <c r="CG7" s="38" t="s">
        <v>101</v>
      </c>
      <c r="CH7" s="38">
        <v>296.14</v>
      </c>
      <c r="CI7" s="38">
        <v>283.17</v>
      </c>
      <c r="CJ7" s="38">
        <v>263.76</v>
      </c>
      <c r="CK7" s="38">
        <v>274.35000000000002</v>
      </c>
      <c r="CL7" s="38">
        <v>261.45999999999998</v>
      </c>
      <c r="CM7" s="38" t="s">
        <v>101</v>
      </c>
      <c r="CN7" s="38">
        <v>50.73</v>
      </c>
      <c r="CO7" s="38">
        <v>50.51</v>
      </c>
      <c r="CP7" s="38">
        <v>50.73</v>
      </c>
      <c r="CQ7" s="38">
        <v>50.62</v>
      </c>
      <c r="CR7" s="38" t="s">
        <v>101</v>
      </c>
      <c r="CS7" s="38">
        <v>52.31</v>
      </c>
      <c r="CT7" s="38">
        <v>60.65</v>
      </c>
      <c r="CU7" s="38">
        <v>51.75</v>
      </c>
      <c r="CV7" s="38">
        <v>50.68</v>
      </c>
      <c r="CW7" s="38">
        <v>52.23</v>
      </c>
      <c r="CX7" s="38" t="s">
        <v>101</v>
      </c>
      <c r="CY7" s="38">
        <v>90.09</v>
      </c>
      <c r="CZ7" s="38">
        <v>90.12</v>
      </c>
      <c r="DA7" s="38">
        <v>90.16</v>
      </c>
      <c r="DB7" s="38">
        <v>90.32</v>
      </c>
      <c r="DC7" s="38" t="s">
        <v>101</v>
      </c>
      <c r="DD7" s="38">
        <v>84.32</v>
      </c>
      <c r="DE7" s="38">
        <v>84.58</v>
      </c>
      <c r="DF7" s="38">
        <v>84.84</v>
      </c>
      <c r="DG7" s="38">
        <v>84.86</v>
      </c>
      <c r="DH7" s="38">
        <v>85.82</v>
      </c>
      <c r="DI7" s="38" t="s">
        <v>101</v>
      </c>
      <c r="DJ7" s="38">
        <v>3.59</v>
      </c>
      <c r="DK7" s="38">
        <v>7.09</v>
      </c>
      <c r="DL7" s="38">
        <v>10.46</v>
      </c>
      <c r="DM7" s="38">
        <v>13.88</v>
      </c>
      <c r="DN7" s="38" t="s">
        <v>101</v>
      </c>
      <c r="DO7" s="38">
        <v>22.41</v>
      </c>
      <c r="DP7" s="38">
        <v>22.9</v>
      </c>
      <c r="DQ7" s="38">
        <v>24.87</v>
      </c>
      <c r="DR7" s="38">
        <v>24.13</v>
      </c>
      <c r="DS7" s="38">
        <v>24.12</v>
      </c>
      <c r="DT7" s="38" t="s">
        <v>101</v>
      </c>
      <c r="DU7" s="38">
        <v>0</v>
      </c>
      <c r="DV7" s="38">
        <v>0</v>
      </c>
      <c r="DW7" s="38">
        <v>0</v>
      </c>
      <c r="DX7" s="38">
        <v>0</v>
      </c>
      <c r="DY7" s="38" t="s">
        <v>101</v>
      </c>
      <c r="DZ7" s="38">
        <v>0</v>
      </c>
      <c r="EA7" s="38">
        <v>0</v>
      </c>
      <c r="EB7" s="38">
        <v>0</v>
      </c>
      <c r="EC7" s="38">
        <v>0</v>
      </c>
      <c r="ED7" s="38">
        <v>0</v>
      </c>
      <c r="EE7" s="38" t="s">
        <v>101</v>
      </c>
      <c r="EF7" s="38">
        <v>0</v>
      </c>
      <c r="EG7" s="38">
        <v>0</v>
      </c>
      <c r="EH7" s="38">
        <v>0</v>
      </c>
      <c r="EI7" s="38">
        <v>0</v>
      </c>
      <c r="EJ7" s="38" t="s">
        <v>101</v>
      </c>
      <c r="EK7" s="38">
        <v>0.01</v>
      </c>
      <c r="EL7" s="38">
        <v>2.0499999999999998</v>
      </c>
      <c r="EM7" s="38">
        <v>0.01</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2020-02-04T07:23:50Z</cp:lastPrinted>
  <dcterms:created xsi:type="dcterms:W3CDTF">2019-12-05T04:55:38Z</dcterms:created>
  <dcterms:modified xsi:type="dcterms:W3CDTF">2020-02-04T08:04:45Z</dcterms:modified>
  <cp:category/>
</cp:coreProperties>
</file>