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経営比較分析表\11_宇城市\20200207_回答\"/>
    </mc:Choice>
  </mc:AlternateContent>
  <workbookProtection workbookAlgorithmName="SHA-512" workbookHashValue="Kd4a8tuUTytskAjaWJNat86rsdmPzav/mIRd5kZJFRh+Qnm57X4WbwQ0UmlpUGYn+sS0xypLzzKH4msh2JAY6w==" workbookSaltValue="23y5BGvouZifbrsXd98HV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AD8" i="4"/>
  <c r="W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<sst xmlns="http://schemas.openxmlformats.org/spreadsheetml/2006/main" count="223" uniqueCount="111">
  <si>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</si>
  <si>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</si>
  <si>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</si>
  <si>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</si>
  <si>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</si>
  <si>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</si>
  <si>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</si>
  <si>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</si>
  <si>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</si>
  <si>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</si>
  <si>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</si>
  <si>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</si>
  <si>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</si>
  <si>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</si>
  <si>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</si>
  <si>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</si>
  <si>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</si>
  <si>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</si>
  <si>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</si>
  <si>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</si>
  <si>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</si>
  <si>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</si>
  <si>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</si>
  <si>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</si>
  <si>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</si>
  <si>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</si>
  <si>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</si>
  <si>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</si>
  <si>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</si>
  <si>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</si>
  <si>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</si>
  <si>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</si>
  <si>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</si>
  <si>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</si>
  <si>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</si>
  <si>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</si>
  <si>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</si>
  <si>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</si>
  <si>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</si>
  <si>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</si>
  <si>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</si>
  <si>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</si>
  <si>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</si>
  <si>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</si>
  <si>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</si>
  <si>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</si>
  <si>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</si>
  <si>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</si>
  <si>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</si>
  <si>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</si>
  <si>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</si>
  <si>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</si>
  <si>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</si>
  <si>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</si>
  <si>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</si>
  <si>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</si>
  <si>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</si>
  <si>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</si>
  <si>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</si>
  <si>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</si>
  <si>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</si>
  <si>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</si>
  <si>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</si>
  <si>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</si>
  <si>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</si>
  <si>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</si>
  <si>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</si>
  <si>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</si>
  <si>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</si>
  <si>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</si>
  <si>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</si>
  <si>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</si>
  <si>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</si>
  <si>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</si>
  <si>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</si>
  <si>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</si>
  <si>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</si>
  <si>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</si>
  <si>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</si>
  <si>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</si>
  <si>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</si>
  <si>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</si>
  <si>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</si>
  <si>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</si>
  <si>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</si>
  <si>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</si>
  <si>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</si>
  <si>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</si>
  <si>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</si>
  <si>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</si>
  <si>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</si>
  <si>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</si>
  <si>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</si>
  <si>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</si>
  <si>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</si>
  <si>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</si>
  <si>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</si>
  <si>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</si>
  <si>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</si>
  <si>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</si>
  <si>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</si>
  <si>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</si>
  <si>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</si>
  <si>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</si>
  <si>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</si>
  <si>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</si>
  <si>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</si>
  <si>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</si>
  <si>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有形固定資産減価償却率は、H28年度からは平均値より上回り高い状況で、施設・管渠の老朽化は年々進んでいるので、長寿命化等の計画に基づいて、施設・管渠改築更新を行っていく。</t>
    <rPh sb="1" eb="3">
      <t>ユウケイ</t>
    </rPh>
    <rPh sb="3" eb="5">
      <t>コテイ</t>
    </rPh>
    <rPh sb="5" eb="7">
      <t>シサン</t>
    </rPh>
    <rPh sb="7" eb="9">
      <t>ゲンカ</t>
    </rPh>
    <rPh sb="9" eb="11">
      <t>ショウキャク</t>
    </rPh>
    <rPh sb="11" eb="12">
      <t>リツ</t>
    </rPh>
    <rPh sb="17" eb="18">
      <t>ネン</t>
    </rPh>
    <rPh sb="18" eb="19">
      <t>ド</t>
    </rPh>
    <rPh sb="22" eb="25">
      <t>ヘイキンチ</t>
    </rPh>
    <rPh sb="27" eb="29">
      <t>ウワマワ</t>
    </rPh>
    <rPh sb="30" eb="31">
      <t>タカ</t>
    </rPh>
    <rPh sb="32" eb="34">
      <t>ジョウキョウ</t>
    </rPh>
    <rPh sb="36" eb="38">
      <t>シセツ</t>
    </rPh>
    <rPh sb="39" eb="41">
      <t>カンキョ</t>
    </rPh>
    <rPh sb="42" eb="45">
      <t>ロウキュウカ</t>
    </rPh>
    <rPh sb="46" eb="48">
      <t>ネンネン</t>
    </rPh>
    <rPh sb="48" eb="49">
      <t>スス</t>
    </rPh>
    <rPh sb="56" eb="57">
      <t>チョウ</t>
    </rPh>
    <rPh sb="57" eb="60">
      <t>ジュミョウカ</t>
    </rPh>
    <rPh sb="60" eb="61">
      <t>トウ</t>
    </rPh>
    <rPh sb="62" eb="64">
      <t>ケイカク</t>
    </rPh>
    <rPh sb="65" eb="66">
      <t>モト</t>
    </rPh>
    <rPh sb="70" eb="72">
      <t>シセツ</t>
    </rPh>
    <rPh sb="73" eb="75">
      <t>カンキョ</t>
    </rPh>
    <rPh sb="75" eb="77">
      <t>カイチク</t>
    </rPh>
    <rPh sb="77" eb="79">
      <t>コウシン</t>
    </rPh>
    <rPh sb="80" eb="81">
      <t>オコナ</t>
    </rPh>
    <phoneticPr fontId="15"/>
  </si>
  <si>
    <t>　将来的に安定した下水道事業サービスを持続していくためには、料金水準適正化の検討、経費の削減、更なる下水道接続の加入促進を実施し、汚水処理原価を減少させ、一般会計からの繰入金を減少させていく必要がある。
　また、Ｈ28年度に策定した中長期的な経営の基本計画である「経営戦略」に沿って、経営基盤の強化と財政マネジメントの向上に取り組むことが必要である。</t>
    <rPh sb="30" eb="32">
      <t>リョウキン</t>
    </rPh>
    <rPh sb="32" eb="34">
      <t>スイジュン</t>
    </rPh>
    <rPh sb="34" eb="37">
      <t>テキセイカ</t>
    </rPh>
    <rPh sb="38" eb="40">
      <t>ケントウ</t>
    </rPh>
    <rPh sb="41" eb="43">
      <t>ケイヒ</t>
    </rPh>
    <rPh sb="44" eb="46">
      <t>サクゲン</t>
    </rPh>
    <rPh sb="47" eb="48">
      <t>サラ</t>
    </rPh>
    <rPh sb="50" eb="53">
      <t>ゲスイドウ</t>
    </rPh>
    <rPh sb="53" eb="55">
      <t>セツゾク</t>
    </rPh>
    <rPh sb="56" eb="58">
      <t>カニュウ</t>
    </rPh>
    <rPh sb="58" eb="60">
      <t>ソクシン</t>
    </rPh>
    <rPh sb="61" eb="63">
      <t>ジッシ</t>
    </rPh>
    <rPh sb="65" eb="67">
      <t>オスイ</t>
    </rPh>
    <rPh sb="67" eb="69">
      <t>ショリ</t>
    </rPh>
    <rPh sb="69" eb="71">
      <t>ゲンカ</t>
    </rPh>
    <rPh sb="72" eb="74">
      <t>ゲンショウ</t>
    </rPh>
    <rPh sb="79" eb="81">
      <t>カイケイ</t>
    </rPh>
    <rPh sb="84" eb="86">
      <t>クリイレ</t>
    </rPh>
    <rPh sb="86" eb="87">
      <t>キン</t>
    </rPh>
    <rPh sb="88" eb="90">
      <t>ゲンショウ</t>
    </rPh>
    <rPh sb="95" eb="97">
      <t>ヒツヨウ</t>
    </rPh>
    <rPh sb="109" eb="110">
      <t>ネン</t>
    </rPh>
    <rPh sb="110" eb="111">
      <t>ド</t>
    </rPh>
    <rPh sb="112" eb="114">
      <t>サクテイ</t>
    </rPh>
    <rPh sb="116" eb="119">
      <t>チュウチョウキ</t>
    </rPh>
    <rPh sb="119" eb="120">
      <t>テキ</t>
    </rPh>
    <rPh sb="121" eb="123">
      <t>ケイエイ</t>
    </rPh>
    <rPh sb="124" eb="126">
      <t>キホン</t>
    </rPh>
    <rPh sb="126" eb="128">
      <t>ケイカク</t>
    </rPh>
    <rPh sb="132" eb="134">
      <t>ケイエイ</t>
    </rPh>
    <rPh sb="134" eb="136">
      <t>センリャク</t>
    </rPh>
    <rPh sb="138" eb="139">
      <t>ソ</t>
    </rPh>
    <rPh sb="142" eb="144">
      <t>ケイエイ</t>
    </rPh>
    <rPh sb="144" eb="146">
      <t>キバン</t>
    </rPh>
    <rPh sb="147" eb="149">
      <t>キョウカ</t>
    </rPh>
    <rPh sb="150" eb="152">
      <t>ザイセイ</t>
    </rPh>
    <rPh sb="159" eb="161">
      <t>コウジョウ</t>
    </rPh>
    <rPh sb="162" eb="163">
      <t>ト</t>
    </rPh>
    <rPh sb="164" eb="165">
      <t>ク</t>
    </rPh>
    <rPh sb="169" eb="171">
      <t>ヒツヨウ</t>
    </rPh>
    <phoneticPr fontId="15"/>
  </si>
  <si>
    <t>　Ｈ27年度までの収支は、平均値を上回り黒字だったが、維持管理費の増加により、Ｈ28年度は赤字となった。経常収支比率は、低下傾向にあり、主たる要因は、一般会計からの補助金の減少（Ｈ26年度、188,832千円⇒Ｈ30年度、140,102千円）で、今後の施設更新等に係る費用を確保するために、維持管理費の節減等により更なる費用削減に努める。
　企業債残高対事業規模比率については、平均値を下回ってはいるが、今後の投資規模については、適切であるかを分析し経営改善を図っていく。
　流動比率については、流動負債（Ｈ30年度、131千円）に対して、流動資産（578千円）が大きく上回っているためである。数値上、流動比率が極めて高いが、公共下水道、特定環境保全公共下水道、農業集落排水事業を１つの会計で処理しており、公共下水道の流動資産（預金）がマイナスになっているため、下水道事業全体での流動比率は66.06％となる。
　経費回収率については、Ｈ25年より供用開始した地区があり、平均値を下回り低い状況だが、今後も農業集落排水の利点を周知し、加入促進等により経費回収率の向上に努める。
　汚水処理原価については、平均値を上回り高くなっているが、今後は接続率向上の取組みを行い、有収水量を増加させ改善していく。
　水洗化率については、平均値を下回っており、接続率向上のため、農業集落排水の利点を周知し、更なる加入促進を行っていく。</t>
    <rPh sb="27" eb="29">
      <t>イジ</t>
    </rPh>
    <rPh sb="29" eb="32">
      <t>カンリヒ</t>
    </rPh>
    <rPh sb="33" eb="35">
      <t>ゾウカ</t>
    </rPh>
    <rPh sb="52" eb="54">
      <t>ケイジョウ</t>
    </rPh>
    <rPh sb="54" eb="56">
      <t>シュウシ</t>
    </rPh>
    <rPh sb="56" eb="58">
      <t>ヒリツ</t>
    </rPh>
    <rPh sb="145" eb="147">
      <t>イジ</t>
    </rPh>
    <rPh sb="147" eb="150">
      <t>カンリヒ</t>
    </rPh>
    <rPh sb="151" eb="153">
      <t>セツゲン</t>
    </rPh>
    <rPh sb="153" eb="154">
      <t>トウ</t>
    </rPh>
    <rPh sb="238" eb="240">
      <t>リュウドウ</t>
    </rPh>
    <rPh sb="240" eb="242">
      <t>ヒリツ</t>
    </rPh>
    <rPh sb="248" eb="250">
      <t>リュウドウ</t>
    </rPh>
    <rPh sb="250" eb="252">
      <t>フサイ</t>
    </rPh>
    <rPh sb="256" eb="258">
      <t>ネンド</t>
    </rPh>
    <rPh sb="262" eb="264">
      <t>センエン</t>
    </rPh>
    <rPh sb="266" eb="267">
      <t>タイ</t>
    </rPh>
    <rPh sb="270" eb="272">
      <t>リュウドウ</t>
    </rPh>
    <rPh sb="272" eb="274">
      <t>シサン</t>
    </rPh>
    <rPh sb="278" eb="279">
      <t>セン</t>
    </rPh>
    <rPh sb="279" eb="280">
      <t>エン</t>
    </rPh>
    <rPh sb="282" eb="283">
      <t>オオ</t>
    </rPh>
    <rPh sb="285" eb="287">
      <t>ウワマワ</t>
    </rPh>
    <rPh sb="297" eb="299">
      <t>スウチ</t>
    </rPh>
    <rPh sb="299" eb="300">
      <t>ジョウ</t>
    </rPh>
    <rPh sb="301" eb="303">
      <t>リュウドウ</t>
    </rPh>
    <rPh sb="303" eb="305">
      <t>ヒリツ</t>
    </rPh>
    <rPh sb="306" eb="307">
      <t>キワ</t>
    </rPh>
    <rPh sb="309" eb="310">
      <t>タカ</t>
    </rPh>
    <rPh sb="353" eb="355">
      <t>コウキョウ</t>
    </rPh>
    <rPh sb="355" eb="358">
      <t>ゲスイドウ</t>
    </rPh>
    <rPh sb="381" eb="384">
      <t>ゲスイドウ</t>
    </rPh>
    <rPh sb="384" eb="386">
      <t>ジギョウ</t>
    </rPh>
    <rPh sb="386" eb="388">
      <t>ゼンタイ</t>
    </rPh>
    <rPh sb="390" eb="392">
      <t>リュウドウ</t>
    </rPh>
    <rPh sb="392" eb="394">
      <t>ヒリツ</t>
    </rPh>
    <rPh sb="407" eb="409">
      <t>ケイヒ</t>
    </rPh>
    <rPh sb="409" eb="411">
      <t>カイシュウ</t>
    </rPh>
    <rPh sb="411" eb="412">
      <t>リツ</t>
    </rPh>
    <rPh sb="421" eb="422">
      <t>ネン</t>
    </rPh>
    <rPh sb="424" eb="426">
      <t>キョウヨウ</t>
    </rPh>
    <rPh sb="426" eb="428">
      <t>カイシ</t>
    </rPh>
    <rPh sb="430" eb="432">
      <t>チク</t>
    </rPh>
    <rPh sb="436" eb="439">
      <t>ヘイキンチ</t>
    </rPh>
    <rPh sb="443" eb="444">
      <t>ヒク</t>
    </rPh>
    <rPh sb="445" eb="447">
      <t>ジョウキョウ</t>
    </rPh>
    <rPh sb="490" eb="492">
      <t>オスイ</t>
    </rPh>
    <rPh sb="492" eb="494">
      <t>ショリ</t>
    </rPh>
    <rPh sb="494" eb="496">
      <t>ゲンカ</t>
    </rPh>
    <rPh sb="502" eb="505">
      <t>ヘイキンチ</t>
    </rPh>
    <rPh sb="509" eb="510">
      <t>タカ</t>
    </rPh>
    <rPh sb="518" eb="520">
      <t>コンゴ</t>
    </rPh>
    <rPh sb="521" eb="523">
      <t>セツゾク</t>
    </rPh>
    <rPh sb="523" eb="524">
      <t>リツ</t>
    </rPh>
    <rPh sb="524" eb="526">
      <t>コウジョウ</t>
    </rPh>
    <rPh sb="527" eb="529">
      <t>トリク</t>
    </rPh>
    <rPh sb="531" eb="532">
      <t>オコナ</t>
    </rPh>
    <rPh sb="534" eb="536">
      <t>ユウシュウ</t>
    </rPh>
    <rPh sb="536" eb="537">
      <t>スイ</t>
    </rPh>
    <rPh sb="537" eb="538">
      <t>リョウ</t>
    </rPh>
    <rPh sb="539" eb="541">
      <t>ゾウカ</t>
    </rPh>
    <rPh sb="543" eb="545">
      <t>カイゼン</t>
    </rPh>
    <rPh sb="552" eb="555">
      <t>スイセンカ</t>
    </rPh>
    <rPh sb="555" eb="556">
      <t>リツ</t>
    </rPh>
    <rPh sb="562" eb="565">
      <t>ヘイキンチ</t>
    </rPh>
    <rPh sb="566" eb="568">
      <t>シタマワ</t>
    </rPh>
    <rPh sb="573" eb="575">
      <t>セツゾク</t>
    </rPh>
    <rPh sb="575" eb="576">
      <t>リツ</t>
    </rPh>
    <rPh sb="576" eb="578">
      <t>コウジョウ</t>
    </rPh>
    <rPh sb="596" eb="597">
      <t>サラ</t>
    </rPh>
    <rPh sb="599" eb="601">
      <t>カニュウ</t>
    </rPh>
    <rPh sb="601" eb="603">
      <t>ソクシン</t>
    </rPh>
    <rPh sb="604" eb="605">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</si>
</sst>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5E-4769-8CCE-9CDEC6059CBD}"/>
            </c:ext>
          </c:extLst>
        </c:ser>
        <c:dLbls>
          <c:showLegendKey val="0"/>
          <c:showVal val="0"/>
          <c:showCatName val="0"/>
          <c:showSerName val="0"/>
          <c:showPercent val="0"/>
          <c:showBubbleSize val="0"/>
        </c:dLbls>
        <c:gapWidth val="150"/>
        <c:axId val="255093528"/>
        <c:axId val="25575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E75E-4769-8CCE-9CDEC6059CBD}"/>
            </c:ext>
          </c:extLst>
        </c:ser>
        <c:dLbls>
          <c:showLegendKey val="0"/>
          <c:showVal val="0"/>
          <c:showCatName val="0"/>
          <c:showSerName val="0"/>
          <c:showPercent val="0"/>
          <c:showBubbleSize val="0"/>
        </c:dLbls>
        <c:marker val="1"/>
        <c:smooth val="0"/>
        <c:axId val="255093528"/>
        <c:axId val="255751672"/>
      </c:lineChart>
      <c:dateAx>
        <c:axId val="255093528"/>
        <c:scaling>
          <c:orientation val="minMax"/>
        </c:scaling>
        <c:delete val="1"/>
        <c:axPos val="b"/>
        <c:numFmt formatCode="ge" sourceLinked="1"/>
        <c:majorTickMark val="none"/>
        <c:minorTickMark val="none"/>
        <c:tickLblPos val="none"/>
        <c:crossAx val="255751672"/>
        <c:crosses val="autoZero"/>
        <c:auto val="1"/>
        <c:lblOffset val="100"/>
        <c:baseTimeUnit val="years"/>
      </c:dateAx>
      <c:valAx>
        <c:axId val="25575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09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50.44</c:v>
                </c:pt>
                <c:pt idx="1">
                  <c:v>54.1</c:v>
                </c:pt>
                <c:pt idx="2">
                  <c:v>55.1</c:v>
                </c:pt>
                <c:pt idx="3">
                  <c:v>55.59</c:v>
                </c:pt>
                <c:pt idx="4">
                  <c:v>54.46</c:v>
                </c:pt>
              </c:numCache>
            </c:numRef>
          </c:val>
          <c:extLst>
            <c:ext xmlns:c16="http://schemas.microsoft.com/office/drawing/2014/chart" uri="{C3380CC4-5D6E-409C-BE32-E72D297353CC}">
              <c16:uniqueId val="{00000000-935C-4DDA-A538-70547911546A}"/>
            </c:ext>
          </c:extLst>
        </c:ser>
        <c:dLbls>
          <c:showLegendKey val="0"/>
          <c:showVal val="0"/>
          <c:showCatName val="0"/>
          <c:showSerName val="0"/>
          <c:showPercent val="0"/>
          <c:showBubbleSize val="0"/>
        </c:dLbls>
        <c:gapWidth val="150"/>
        <c:axId val="253064528"/>
        <c:axId val="25618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935C-4DDA-A538-70547911546A}"/>
            </c:ext>
          </c:extLst>
        </c:ser>
        <c:dLbls>
          <c:showLegendKey val="0"/>
          <c:showVal val="0"/>
          <c:showCatName val="0"/>
          <c:showSerName val="0"/>
          <c:showPercent val="0"/>
          <c:showBubbleSize val="0"/>
        </c:dLbls>
        <c:marker val="1"/>
        <c:smooth val="0"/>
        <c:axId val="253064528"/>
        <c:axId val="256183424"/>
      </c:lineChart>
      <c:dateAx>
        <c:axId val="253064528"/>
        <c:scaling>
          <c:orientation val="minMax"/>
        </c:scaling>
        <c:delete val="1"/>
        <c:axPos val="b"/>
        <c:numFmt formatCode="ge" sourceLinked="1"/>
        <c:majorTickMark val="none"/>
        <c:minorTickMark val="none"/>
        <c:tickLblPos val="none"/>
        <c:crossAx val="256183424"/>
        <c:crosses val="autoZero"/>
        <c:auto val="1"/>
        <c:lblOffset val="100"/>
        <c:baseTimeUnit val="years"/>
      </c:dateAx>
      <c:valAx>
        <c:axId val="2561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06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67.069999999999993</c:v>
                </c:pt>
                <c:pt idx="1">
                  <c:v>69.98</c:v>
                </c:pt>
                <c:pt idx="2">
                  <c:v>70.97</c:v>
                </c:pt>
                <c:pt idx="3">
                  <c:v>71.459999999999994</c:v>
                </c:pt>
                <c:pt idx="4">
                  <c:v>71.430000000000007</c:v>
                </c:pt>
              </c:numCache>
            </c:numRef>
          </c:val>
          <c:extLst>
            <c:ext xmlns:c16="http://schemas.microsoft.com/office/drawing/2014/chart" uri="{C3380CC4-5D6E-409C-BE32-E72D297353CC}">
              <c16:uniqueId val="{00000000-86C5-4B66-BE4E-B45C45E0D26F}"/>
            </c:ext>
          </c:extLst>
        </c:ser>
        <c:dLbls>
          <c:showLegendKey val="0"/>
          <c:showVal val="0"/>
          <c:showCatName val="0"/>
          <c:showSerName val="0"/>
          <c:showPercent val="0"/>
          <c:showBubbleSize val="0"/>
        </c:dLbls>
        <c:gapWidth val="150"/>
        <c:axId val="256187736"/>
        <c:axId val="25618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86C5-4B66-BE4E-B45C45E0D26F}"/>
            </c:ext>
          </c:extLst>
        </c:ser>
        <c:dLbls>
          <c:showLegendKey val="0"/>
          <c:showVal val="0"/>
          <c:showCatName val="0"/>
          <c:showSerName val="0"/>
          <c:showPercent val="0"/>
          <c:showBubbleSize val="0"/>
        </c:dLbls>
        <c:marker val="1"/>
        <c:smooth val="0"/>
        <c:axId val="256187736"/>
        <c:axId val="256185776"/>
      </c:lineChart>
      <c:dateAx>
        <c:axId val="256187736"/>
        <c:scaling>
          <c:orientation val="minMax"/>
        </c:scaling>
        <c:delete val="1"/>
        <c:axPos val="b"/>
        <c:numFmt formatCode="ge" sourceLinked="1"/>
        <c:majorTickMark val="none"/>
        <c:minorTickMark val="none"/>
        <c:tickLblPos val="none"/>
        <c:crossAx val="256185776"/>
        <c:crosses val="autoZero"/>
        <c:auto val="1"/>
        <c:lblOffset val="100"/>
        <c:baseTimeUnit val="years"/>
      </c:dateAx>
      <c:valAx>
        <c:axId val="25618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18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101.05</c:v>
                </c:pt>
                <c:pt idx="1">
                  <c:v>102.18</c:v>
                </c:pt>
                <c:pt idx="2">
                  <c:v>99.46</c:v>
                </c:pt>
                <c:pt idx="3">
                  <c:v>100.35</c:v>
                </c:pt>
                <c:pt idx="4">
                  <c:v>97.94</c:v>
                </c:pt>
              </c:numCache>
            </c:numRef>
          </c:val>
          <c:extLst>
            <c:ext xmlns:c16="http://schemas.microsoft.com/office/drawing/2014/chart" uri="{C3380CC4-5D6E-409C-BE32-E72D297353CC}">
              <c16:uniqueId val="{00000000-70EE-4FCD-8262-212EBD490A6F}"/>
            </c:ext>
          </c:extLst>
        </c:ser>
        <c:dLbls>
          <c:showLegendKey val="0"/>
          <c:showVal val="0"/>
          <c:showCatName val="0"/>
          <c:showSerName val="0"/>
          <c:showPercent val="0"/>
          <c:showBubbleSize val="0"/>
        </c:dLbls>
        <c:gapWidth val="150"/>
        <c:axId val="255783928"/>
        <c:axId val="25578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70EE-4FCD-8262-212EBD490A6F}"/>
            </c:ext>
          </c:extLst>
        </c:ser>
        <c:dLbls>
          <c:showLegendKey val="0"/>
          <c:showVal val="0"/>
          <c:showCatName val="0"/>
          <c:showSerName val="0"/>
          <c:showPercent val="0"/>
          <c:showBubbleSize val="0"/>
        </c:dLbls>
        <c:marker val="1"/>
        <c:smooth val="0"/>
        <c:axId val="255783928"/>
        <c:axId val="255784312"/>
      </c:lineChart>
      <c:dateAx>
        <c:axId val="255783928"/>
        <c:scaling>
          <c:orientation val="minMax"/>
        </c:scaling>
        <c:delete val="1"/>
        <c:axPos val="b"/>
        <c:numFmt formatCode="ge" sourceLinked="1"/>
        <c:majorTickMark val="none"/>
        <c:minorTickMark val="none"/>
        <c:tickLblPos val="none"/>
        <c:crossAx val="255784312"/>
        <c:crosses val="autoZero"/>
        <c:auto val="1"/>
        <c:lblOffset val="100"/>
        <c:baseTimeUnit val="years"/>
      </c:dateAx>
      <c:valAx>
        <c:axId val="25578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78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17.079999999999998</c:v>
                </c:pt>
                <c:pt idx="1">
                  <c:v>20.05</c:v>
                </c:pt>
                <c:pt idx="2">
                  <c:v>23</c:v>
                </c:pt>
                <c:pt idx="3">
                  <c:v>25.84</c:v>
                </c:pt>
                <c:pt idx="4">
                  <c:v>28.6</c:v>
                </c:pt>
              </c:numCache>
            </c:numRef>
          </c:val>
          <c:extLst>
            <c:ext xmlns:c16="http://schemas.microsoft.com/office/drawing/2014/chart" uri="{C3380CC4-5D6E-409C-BE32-E72D297353CC}">
              <c16:uniqueId val="{00000000-BAD7-46D3-9912-788395C3EFDC}"/>
            </c:ext>
          </c:extLst>
        </c:ser>
        <c:dLbls>
          <c:showLegendKey val="0"/>
          <c:showVal val="0"/>
          <c:showCatName val="0"/>
          <c:showSerName val="0"/>
          <c:showPercent val="0"/>
          <c:showBubbleSize val="0"/>
        </c:dLbls>
        <c:gapWidth val="150"/>
        <c:axId val="253066096"/>
        <c:axId val="25306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BAD7-46D3-9912-788395C3EFDC}"/>
            </c:ext>
          </c:extLst>
        </c:ser>
        <c:dLbls>
          <c:showLegendKey val="0"/>
          <c:showVal val="0"/>
          <c:showCatName val="0"/>
          <c:showSerName val="0"/>
          <c:showPercent val="0"/>
          <c:showBubbleSize val="0"/>
        </c:dLbls>
        <c:marker val="1"/>
        <c:smooth val="0"/>
        <c:axId val="253066096"/>
        <c:axId val="253067664"/>
      </c:lineChart>
      <c:dateAx>
        <c:axId val="253066096"/>
        <c:scaling>
          <c:orientation val="minMax"/>
        </c:scaling>
        <c:delete val="1"/>
        <c:axPos val="b"/>
        <c:numFmt formatCode="ge" sourceLinked="1"/>
        <c:majorTickMark val="none"/>
        <c:minorTickMark val="none"/>
        <c:tickLblPos val="none"/>
        <c:crossAx val="253067664"/>
        <c:crosses val="autoZero"/>
        <c:auto val="1"/>
        <c:lblOffset val="100"/>
        <c:baseTimeUnit val="years"/>
      </c:dateAx>
      <c:valAx>
        <c:axId val="25306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06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27-48C7-AB60-88C0567E2A2D}"/>
            </c:ext>
          </c:extLst>
        </c:ser>
        <c:dLbls>
          <c:showLegendKey val="0"/>
          <c:showVal val="0"/>
          <c:showCatName val="0"/>
          <c:showSerName val="0"/>
          <c:showPercent val="0"/>
          <c:showBubbleSize val="0"/>
        </c:dLbls>
        <c:gapWidth val="150"/>
        <c:axId val="253066488"/>
        <c:axId val="2530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8E27-48C7-AB60-88C0567E2A2D}"/>
            </c:ext>
          </c:extLst>
        </c:ser>
        <c:dLbls>
          <c:showLegendKey val="0"/>
          <c:showVal val="0"/>
          <c:showCatName val="0"/>
          <c:showSerName val="0"/>
          <c:showPercent val="0"/>
          <c:showBubbleSize val="0"/>
        </c:dLbls>
        <c:marker val="1"/>
        <c:smooth val="0"/>
        <c:axId val="253066488"/>
        <c:axId val="253065312"/>
      </c:lineChart>
      <c:dateAx>
        <c:axId val="253066488"/>
        <c:scaling>
          <c:orientation val="minMax"/>
        </c:scaling>
        <c:delete val="1"/>
        <c:axPos val="b"/>
        <c:numFmt formatCode="ge" sourceLinked="1"/>
        <c:majorTickMark val="none"/>
        <c:minorTickMark val="none"/>
        <c:tickLblPos val="none"/>
        <c:crossAx val="253065312"/>
        <c:crosses val="autoZero"/>
        <c:auto val="1"/>
        <c:lblOffset val="100"/>
        <c:baseTimeUnit val="years"/>
      </c:dateAx>
      <c:valAx>
        <c:axId val="2530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06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E-429F-84CC-913E709893B5}"/>
            </c:ext>
          </c:extLst>
        </c:ser>
        <c:dLbls>
          <c:showLegendKey val="0"/>
          <c:showVal val="0"/>
          <c:showCatName val="0"/>
          <c:showSerName val="0"/>
          <c:showPercent val="0"/>
          <c:showBubbleSize val="0"/>
        </c:dLbls>
        <c:gapWidth val="150"/>
        <c:axId val="255124608"/>
        <c:axId val="25512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AFCE-429F-84CC-913E709893B5}"/>
            </c:ext>
          </c:extLst>
        </c:ser>
        <c:dLbls>
          <c:showLegendKey val="0"/>
          <c:showVal val="0"/>
          <c:showCatName val="0"/>
          <c:showSerName val="0"/>
          <c:showPercent val="0"/>
          <c:showBubbleSize val="0"/>
        </c:dLbls>
        <c:marker val="1"/>
        <c:smooth val="0"/>
        <c:axId val="255124608"/>
        <c:axId val="255128136"/>
      </c:lineChart>
      <c:dateAx>
        <c:axId val="255124608"/>
        <c:scaling>
          <c:orientation val="minMax"/>
        </c:scaling>
        <c:delete val="1"/>
        <c:axPos val="b"/>
        <c:numFmt formatCode="ge" sourceLinked="1"/>
        <c:majorTickMark val="none"/>
        <c:minorTickMark val="none"/>
        <c:tickLblPos val="none"/>
        <c:crossAx val="255128136"/>
        <c:crosses val="autoZero"/>
        <c:auto val="1"/>
        <c:lblOffset val="100"/>
        <c:baseTimeUnit val="years"/>
      </c:dateAx>
      <c:valAx>
        <c:axId val="25512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320.76</c:v>
                </c:pt>
                <c:pt idx="1">
                  <c:v>379.59</c:v>
                </c:pt>
                <c:pt idx="2">
                  <c:v>394.7</c:v>
                </c:pt>
                <c:pt idx="3">
                  <c:v>419.42</c:v>
                </c:pt>
                <c:pt idx="4">
                  <c:v>441.54</c:v>
                </c:pt>
              </c:numCache>
            </c:numRef>
          </c:val>
          <c:extLst>
            <c:ext xmlns:c16="http://schemas.microsoft.com/office/drawing/2014/chart" uri="{C3380CC4-5D6E-409C-BE32-E72D297353CC}">
              <c16:uniqueId val="{00000000-9B92-419D-91B4-FF9F8162B79F}"/>
            </c:ext>
          </c:extLst>
        </c:ser>
        <c:dLbls>
          <c:showLegendKey val="0"/>
          <c:showVal val="0"/>
          <c:showCatName val="0"/>
          <c:showSerName val="0"/>
          <c:showPercent val="0"/>
          <c:showBubbleSize val="0"/>
        </c:dLbls>
        <c:gapWidth val="150"/>
        <c:axId val="255126176"/>
        <c:axId val="25512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9B92-419D-91B4-FF9F8162B79F}"/>
            </c:ext>
          </c:extLst>
        </c:ser>
        <c:dLbls>
          <c:showLegendKey val="0"/>
          <c:showVal val="0"/>
          <c:showCatName val="0"/>
          <c:showSerName val="0"/>
          <c:showPercent val="0"/>
          <c:showBubbleSize val="0"/>
        </c:dLbls>
        <c:marker val="1"/>
        <c:smooth val="0"/>
        <c:axId val="255126176"/>
        <c:axId val="255126960"/>
      </c:lineChart>
      <c:dateAx>
        <c:axId val="255126176"/>
        <c:scaling>
          <c:orientation val="minMax"/>
        </c:scaling>
        <c:delete val="1"/>
        <c:axPos val="b"/>
        <c:numFmt formatCode="ge" sourceLinked="1"/>
        <c:majorTickMark val="none"/>
        <c:minorTickMark val="none"/>
        <c:tickLblPos val="none"/>
        <c:crossAx val="255126960"/>
        <c:crosses val="autoZero"/>
        <c:auto val="1"/>
        <c:lblOffset val="100"/>
        <c:baseTimeUnit val="years"/>
      </c:dateAx>
      <c:valAx>
        <c:axId val="25512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1026.8599999999999</c:v>
                </c:pt>
                <c:pt idx="1">
                  <c:v>966.51</c:v>
                </c:pt>
                <c:pt idx="2">
                  <c:v>807.87</c:v>
                </c:pt>
                <c:pt idx="3">
                  <c:v>683.2</c:v>
                </c:pt>
                <c:pt idx="4">
                  <c:v>596.91999999999996</c:v>
                </c:pt>
              </c:numCache>
            </c:numRef>
          </c:val>
          <c:extLst>
            <c:ext xmlns:c16="http://schemas.microsoft.com/office/drawing/2014/chart" uri="{C3380CC4-5D6E-409C-BE32-E72D297353CC}">
              <c16:uniqueId val="{00000000-C0F7-488C-AED1-5EE657EE0868}"/>
            </c:ext>
          </c:extLst>
        </c:ser>
        <c:dLbls>
          <c:showLegendKey val="0"/>
          <c:showVal val="0"/>
          <c:showCatName val="0"/>
          <c:showSerName val="0"/>
          <c:showPercent val="0"/>
          <c:showBubbleSize val="0"/>
        </c:dLbls>
        <c:gapWidth val="150"/>
        <c:axId val="255122648"/>
        <c:axId val="25512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C0F7-488C-AED1-5EE657EE0868}"/>
            </c:ext>
          </c:extLst>
        </c:ser>
        <c:dLbls>
          <c:showLegendKey val="0"/>
          <c:showVal val="0"/>
          <c:showCatName val="0"/>
          <c:showSerName val="0"/>
          <c:showPercent val="0"/>
          <c:showBubbleSize val="0"/>
        </c:dLbls>
        <c:marker val="1"/>
        <c:smooth val="0"/>
        <c:axId val="255122648"/>
        <c:axId val="255125000"/>
      </c:lineChart>
      <c:dateAx>
        <c:axId val="255122648"/>
        <c:scaling>
          <c:orientation val="minMax"/>
        </c:scaling>
        <c:delete val="1"/>
        <c:axPos val="b"/>
        <c:numFmt formatCode="ge" sourceLinked="1"/>
        <c:majorTickMark val="none"/>
        <c:minorTickMark val="none"/>
        <c:tickLblPos val="none"/>
        <c:crossAx val="255125000"/>
        <c:crosses val="autoZero"/>
        <c:auto val="1"/>
        <c:lblOffset val="100"/>
        <c:baseTimeUnit val="years"/>
      </c:dateAx>
      <c:valAx>
        <c:axId val="25512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37.229999999999997</c:v>
                </c:pt>
                <c:pt idx="1">
                  <c:v>41.21</c:v>
                </c:pt>
                <c:pt idx="2">
                  <c:v>38.29</c:v>
                </c:pt>
                <c:pt idx="3">
                  <c:v>44.96</c:v>
                </c:pt>
                <c:pt idx="4">
                  <c:v>51.56</c:v>
                </c:pt>
              </c:numCache>
            </c:numRef>
          </c:val>
          <c:extLst>
            <c:ext xmlns:c16="http://schemas.microsoft.com/office/drawing/2014/chart" uri="{C3380CC4-5D6E-409C-BE32-E72D297353CC}">
              <c16:uniqueId val="{00000000-E168-4BEF-9AC3-BDA9DB27B936}"/>
            </c:ext>
          </c:extLst>
        </c:ser>
        <c:dLbls>
          <c:showLegendKey val="0"/>
          <c:showVal val="0"/>
          <c:showCatName val="0"/>
          <c:showSerName val="0"/>
          <c:showPercent val="0"/>
          <c:showBubbleSize val="0"/>
        </c:dLbls>
        <c:gapWidth val="150"/>
        <c:axId val="255123824"/>
        <c:axId val="25512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168-4BEF-9AC3-BDA9DB27B936}"/>
            </c:ext>
          </c:extLst>
        </c:ser>
        <c:dLbls>
          <c:showLegendKey val="0"/>
          <c:showVal val="0"/>
          <c:showCatName val="0"/>
          <c:showSerName val="0"/>
          <c:showPercent val="0"/>
          <c:showBubbleSize val="0"/>
        </c:dLbls>
        <c:marker val="1"/>
        <c:smooth val="0"/>
        <c:axId val="255123824"/>
        <c:axId val="255127744"/>
      </c:lineChart>
      <c:dateAx>
        <c:axId val="255123824"/>
        <c:scaling>
          <c:orientation val="minMax"/>
        </c:scaling>
        <c:delete val="1"/>
        <c:axPos val="b"/>
        <c:numFmt formatCode="ge" sourceLinked="1"/>
        <c:majorTickMark val="none"/>
        <c:minorTickMark val="none"/>
        <c:tickLblPos val="none"/>
        <c:crossAx val="255127744"/>
        <c:crosses val="autoZero"/>
        <c:auto val="1"/>
        <c:lblOffset val="100"/>
        <c:baseTimeUnit val="years"/>
      </c:dateAx>
      <c:valAx>
        <c:axId val="2551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389.6</c:v>
                </c:pt>
                <c:pt idx="1">
                  <c:v>343.06</c:v>
                </c:pt>
                <c:pt idx="2">
                  <c:v>367.93</c:v>
                </c:pt>
                <c:pt idx="3">
                  <c:v>315.2</c:v>
                </c:pt>
                <c:pt idx="4">
                  <c:v>286.68</c:v>
                </c:pt>
              </c:numCache>
            </c:numRef>
          </c:val>
          <c:extLst>
            <c:ext xmlns:c16="http://schemas.microsoft.com/office/drawing/2014/chart" uri="{C3380CC4-5D6E-409C-BE32-E72D297353CC}">
              <c16:uniqueId val="{00000000-FCD2-439C-9906-0323B6F4F290}"/>
            </c:ext>
          </c:extLst>
        </c:ser>
        <c:dLbls>
          <c:showLegendKey val="0"/>
          <c:showVal val="0"/>
          <c:showCatName val="0"/>
          <c:showSerName val="0"/>
          <c:showPercent val="0"/>
          <c:showBubbleSize val="0"/>
        </c:dLbls>
        <c:gapWidth val="150"/>
        <c:axId val="255123432"/>
        <c:axId val="2551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CD2-439C-9906-0323B6F4F290}"/>
            </c:ext>
          </c:extLst>
        </c:ser>
        <c:dLbls>
          <c:showLegendKey val="0"/>
          <c:showVal val="0"/>
          <c:showCatName val="0"/>
          <c:showSerName val="0"/>
          <c:showPercent val="0"/>
          <c:showBubbleSize val="0"/>
        </c:dLbls>
        <c:marker val="1"/>
        <c:smooth val="0"/>
        <c:axId val="255123432"/>
        <c:axId val="255121472"/>
      </c:lineChart>
      <c:dateAx>
        <c:axId val="255123432"/>
        <c:scaling>
          <c:orientation val="minMax"/>
        </c:scaling>
        <c:delete val="1"/>
        <c:axPos val="b"/>
        <c:numFmt formatCode="ge" sourceLinked="1"/>
        <c:majorTickMark val="none"/>
        <c:minorTickMark val="none"/>
        <c:tickLblPos val="none"/>
        <c:crossAx val="255121472"/>
        <c:crosses val="autoZero"/>
        <c:auto val="1"/>
        <c:lblOffset val="100"/>
        <c:baseTimeUnit val="years"/>
      </c:dateAx>
      <c:valAx>
        <c:axId val="2551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熊本県　宇城市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4">
        <f>データ!S6</f>
        <v>59478</v>
      </c>
      <c r="AM8" s="74"/>
      <c r="AN8" s="74"/>
      <c r="AO8" s="74"/>
      <c r="AP8" s="74"/>
      <c r="AQ8" s="74"/>
      <c r="AR8" s="74"/>
      <c r="AS8" s="74"/>
      <c r="AT8" s="73">
        <f>データ!T6</f>
        <v>188.61</v>
      </c>
      <c r="AU8" s="73"/>
      <c r="AV8" s="73"/>
      <c r="AW8" s="73"/>
      <c r="AX8" s="73"/>
      <c r="AY8" s="73"/>
      <c r="AZ8" s="73"/>
      <c r="BA8" s="73"/>
      <c r="BB8" s="73">
        <f>データ!U6</f>
        <v>315.35000000000002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69.59</v>
      </c>
      <c r="J10" s="73"/>
      <c r="K10" s="73"/>
      <c r="L10" s="73"/>
      <c r="M10" s="73"/>
      <c r="N10" s="73"/>
      <c r="O10" s="73"/>
      <c r="P10" s="73">
        <f>データ!P6</f>
        <v>10.33</v>
      </c>
      <c r="Q10" s="73"/>
      <c r="R10" s="73"/>
      <c r="S10" s="73"/>
      <c r="T10" s="73"/>
      <c r="U10" s="73"/>
      <c r="V10" s="73"/>
      <c r="W10" s="73">
        <f>データ!Q6</f>
        <v>100</v>
      </c>
      <c r="X10" s="73"/>
      <c r="Y10" s="73"/>
      <c r="Z10" s="73"/>
      <c r="AA10" s="73"/>
      <c r="AB10" s="73"/>
      <c r="AC10" s="73"/>
      <c r="AD10" s="74">
        <f>データ!R6</f>
        <v>3240</v>
      </c>
      <c r="AE10" s="74"/>
      <c r="AF10" s="74"/>
      <c r="AG10" s="74"/>
      <c r="AH10" s="74"/>
      <c r="AI10" s="74"/>
      <c r="AJ10" s="74"/>
      <c r="AK10" s="2"/>
      <c r="AL10" s="74">
        <f>データ!V6</f>
        <v>6107</v>
      </c>
      <c r="AM10" s="74"/>
      <c r="AN10" s="74"/>
      <c r="AO10" s="74"/>
      <c r="AP10" s="74"/>
      <c r="AQ10" s="74"/>
      <c r="AR10" s="74"/>
      <c r="AS10" s="74"/>
      <c r="AT10" s="73">
        <f>データ!W6</f>
        <v>3.82</v>
      </c>
      <c r="AU10" s="73"/>
      <c r="AV10" s="73"/>
      <c r="AW10" s="73"/>
      <c r="AX10" s="73"/>
      <c r="AY10" s="73"/>
      <c r="AZ10" s="73"/>
      <c r="BA10" s="73"/>
      <c r="BB10" s="73">
        <f>データ!X6</f>
        <v>1598.69</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110</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OkZmQWLwOkkF/ppmV8zwumh+s5Ik1Amicw7X3Vk1X0F8ReRSp+c6WC6ujGjIslnSb2yACPp+WkBVWiT4dOYFIA==" saltValue="DDvCFNqqGQV4CZEYAV+f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432130</v>
      </c>
      <c r="D6" s="33">
        <f t="shared" si="3"/>
        <v>46</v>
      </c>
      <c r="E6" s="33">
        <f t="shared" si="3"/>
        <v>17</v>
      </c>
      <c r="F6" s="33">
        <f t="shared" si="3"/>
        <v>5</v>
      </c>
      <c r="G6" s="33">
        <f t="shared" si="3"/>
        <v>0</v>
      </c>
      <c r="H6" s="33" t="str">
        <f t="shared" si="3"/>
        <v>熊本県　宇城市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69.59</v>
      </c>
      <c r="P6" s="34">
        <f t="shared" si="3"/>
        <v>10.33</v>
      </c>
      <c r="Q6" s="34">
        <f t="shared" si="3"/>
        <v>100</v>
      </c>
      <c r="R6" s="34">
        <f t="shared" si="3"/>
        <v>3240</v>
      </c>
      <c r="S6" s="34">
        <f t="shared" si="3"/>
        <v>59478</v>
      </c>
      <c r="T6" s="34">
        <f t="shared" si="3"/>
        <v>188.61</v>
      </c>
      <c r="U6" s="34">
        <f t="shared" si="3"/>
        <v>315.35000000000002</v>
      </c>
      <c r="V6" s="34">
        <f t="shared" si="3"/>
        <v>6107</v>
      </c>
      <c r="W6" s="34">
        <f t="shared" si="3"/>
        <v>3.82</v>
      </c>
      <c r="X6" s="34">
        <f t="shared" si="3"/>
        <v>1598.69</v>
      </c>
      <c r="Y6" s="35">
        <f>IF(Y7="",NA(),Y7)</f>
        <v>101.05</v>
      </c>
      <c r="Z6" s="35">
        <f t="shared" ref="Z6:AH6" si="4">IF(Z7="",NA(),Z7)</f>
        <v>102.18</v>
      </c>
      <c r="AA6" s="35">
        <f t="shared" si="4"/>
        <v>99.46</v>
      </c>
      <c r="AB6" s="35">
        <f t="shared" si="4"/>
        <v>100.35</v>
      </c>
      <c r="AC6" s="35">
        <f t="shared" si="4"/>
        <v>97.94</v>
      </c>
      <c r="AD6" s="35">
        <f t="shared" si="4"/>
        <v>97.53</v>
      </c>
      <c r="AE6" s="35">
        <f t="shared" si="4"/>
        <v>99.64</v>
      </c>
      <c r="AF6" s="35">
        <f t="shared" si="4"/>
        <v>99.66</v>
      </c>
      <c r="AG6" s="35">
        <f t="shared" si="4"/>
        <v>100.95</v>
      </c>
      <c r="AH6" s="35">
        <f t="shared" si="4"/>
        <v>101.77</v>
      </c>
      <c r="AI6" s="34" t="str">
        <f>IF(AI7="","",IF(AI7="-","【-】","【"&amp;SUBSTITUTE(TEXT(AI7,"#,##0.00"),"-","△")&amp;"】"))</f>
        <v>【101.60】</v>
      </c>
      <c r="AJ6" s="34">
        <f>IF(AJ7="",NA(),AJ7)</f>
        <v>0</v>
      </c>
      <c r="AK6" s="34">
        <f t="shared" ref="AK6:AS6" si="5">IF(AK7="",NA(),AK7)</f>
        <v>0</v>
      </c>
      <c r="AL6" s="34">
        <f t="shared" si="5"/>
        <v>0</v>
      </c>
      <c r="AM6" s="34">
        <f t="shared" si="5"/>
        <v>0</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320.76</v>
      </c>
      <c r="AV6" s="35">
        <f t="shared" ref="AV6:BD6" si="6">IF(AV7="",NA(),AV7)</f>
        <v>379.59</v>
      </c>
      <c r="AW6" s="35">
        <f t="shared" si="6"/>
        <v>394.7</v>
      </c>
      <c r="AX6" s="35">
        <f t="shared" si="6"/>
        <v>419.42</v>
      </c>
      <c r="AY6" s="35">
        <f t="shared" si="6"/>
        <v>441.54</v>
      </c>
      <c r="AZ6" s="35">
        <f t="shared" si="6"/>
        <v>33.03</v>
      </c>
      <c r="BA6" s="35">
        <f t="shared" si="6"/>
        <v>29.45</v>
      </c>
      <c r="BB6" s="35">
        <f t="shared" si="6"/>
        <v>31.84</v>
      </c>
      <c r="BC6" s="35">
        <f t="shared" si="6"/>
        <v>29.91</v>
      </c>
      <c r="BD6" s="35">
        <f t="shared" si="6"/>
        <v>29.54</v>
      </c>
      <c r="BE6" s="34" t="str">
        <f>IF(BE7="","",IF(BE7="-","【-】","【"&amp;SUBSTITUTE(TEXT(BE7,"#,##0.00"),"-","△")&amp;"】"))</f>
        <v>【34.27】</v>
      </c>
      <c r="BF6" s="35">
        <f>IF(BF7="",NA(),BF7)</f>
        <v>1026.8599999999999</v>
      </c>
      <c r="BG6" s="35">
        <f t="shared" ref="BG6:BO6" si="7">IF(BG7="",NA(),BG7)</f>
        <v>966.51</v>
      </c>
      <c r="BH6" s="35">
        <f t="shared" si="7"/>
        <v>807.87</v>
      </c>
      <c r="BI6" s="35">
        <f t="shared" si="7"/>
        <v>683.2</v>
      </c>
      <c r="BJ6" s="35">
        <f t="shared" si="7"/>
        <v>596.91999999999996</v>
      </c>
      <c r="BK6" s="35">
        <f t="shared" si="7"/>
        <v>1044.8</v>
      </c>
      <c r="BL6" s="35">
        <f t="shared" si="7"/>
        <v>1081.8</v>
      </c>
      <c r="BM6" s="35">
        <f t="shared" si="7"/>
        <v>974.93</v>
      </c>
      <c r="BN6" s="35">
        <f t="shared" si="7"/>
        <v>855.8</v>
      </c>
      <c r="BO6" s="35">
        <f t="shared" si="7"/>
        <v>789.46</v>
      </c>
      <c r="BP6" s="34" t="str">
        <f>IF(BP7="","",IF(BP7="-","【-】","【"&amp;SUBSTITUTE(TEXT(BP7,"#,##0.00"),"-","△")&amp;"】"))</f>
        <v>【747.76】</v>
      </c>
      <c r="BQ6" s="35">
        <f>IF(BQ7="",NA(),BQ7)</f>
        <v>37.229999999999997</v>
      </c>
      <c r="BR6" s="35">
        <f t="shared" ref="BR6:BZ6" si="8">IF(BR7="",NA(),BR7)</f>
        <v>41.21</v>
      </c>
      <c r="BS6" s="35">
        <f t="shared" si="8"/>
        <v>38.29</v>
      </c>
      <c r="BT6" s="35">
        <f t="shared" si="8"/>
        <v>44.96</v>
      </c>
      <c r="BU6" s="35">
        <f t="shared" si="8"/>
        <v>51.56</v>
      </c>
      <c r="BV6" s="35">
        <f t="shared" si="8"/>
        <v>50.82</v>
      </c>
      <c r="BW6" s="35">
        <f t="shared" si="8"/>
        <v>52.19</v>
      </c>
      <c r="BX6" s="35">
        <f t="shared" si="8"/>
        <v>55.32</v>
      </c>
      <c r="BY6" s="35">
        <f t="shared" si="8"/>
        <v>59.8</v>
      </c>
      <c r="BZ6" s="35">
        <f t="shared" si="8"/>
        <v>57.77</v>
      </c>
      <c r="CA6" s="34" t="str">
        <f>IF(CA7="","",IF(CA7="-","【-】","【"&amp;SUBSTITUTE(TEXT(CA7,"#,##0.00"),"-","△")&amp;"】"))</f>
        <v>【59.51】</v>
      </c>
      <c r="CB6" s="35">
        <f>IF(CB7="",NA(),CB7)</f>
        <v>389.6</v>
      </c>
      <c r="CC6" s="35">
        <f t="shared" ref="CC6:CK6" si="9">IF(CC7="",NA(),CC7)</f>
        <v>343.06</v>
      </c>
      <c r="CD6" s="35">
        <f t="shared" si="9"/>
        <v>367.93</v>
      </c>
      <c r="CE6" s="35">
        <f t="shared" si="9"/>
        <v>315.2</v>
      </c>
      <c r="CF6" s="35">
        <f t="shared" si="9"/>
        <v>286.68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50.44</v>
      </c>
      <c r="CN6" s="35">
        <f t="shared" ref="CN6:CV6" si="10">IF(CN7="",NA(),CN7)</f>
        <v>54.1</v>
      </c>
      <c r="CO6" s="35">
        <f t="shared" si="10"/>
        <v>55.1</v>
      </c>
      <c r="CP6" s="35">
        <f t="shared" si="10"/>
        <v>55.59</v>
      </c>
      <c r="CQ6" s="35">
        <f t="shared" si="10"/>
        <v>54.46</v>
      </c>
      <c r="CR6" s="35">
        <f t="shared" si="10"/>
        <v>53.24</v>
      </c>
      <c r="CS6" s="35">
        <f t="shared" si="10"/>
        <v>52.31</v>
      </c>
      <c r="CT6" s="35">
        <f t="shared" si="10"/>
        <v>60.65</v>
      </c>
      <c r="CU6" s="35">
        <f t="shared" si="10"/>
        <v>51.75</v>
      </c>
      <c r="CV6" s="35">
        <f t="shared" si="10"/>
        <v>50.68</v>
      </c>
      <c r="CW6" s="34" t="str">
        <f>IF(CW7="","",IF(CW7="-","【-】","【"&amp;SUBSTITUTE(TEXT(CW7,"#,##0.00"),"-","△")&amp;"】"))</f>
        <v>【52.23】</v>
      </c>
      <c r="CX6" s="35">
        <f>IF(CX7="",NA(),CX7)</f>
        <v>67.069999999999993</v>
      </c>
      <c r="CY6" s="35">
        <f t="shared" ref="CY6:DG6" si="11">IF(CY7="",NA(),CY7)</f>
        <v>69.98</v>
      </c>
      <c r="CZ6" s="35">
        <f t="shared" si="11"/>
        <v>70.97</v>
      </c>
      <c r="DA6" s="35">
        <f t="shared" si="11"/>
        <v>71.459999999999994</v>
      </c>
      <c r="DB6" s="35">
        <f t="shared" si="11"/>
        <v>71.430000000000007</v>
      </c>
      <c r="DC6" s="35">
        <f t="shared" si="11"/>
        <v>84.07</v>
      </c>
      <c r="DD6" s="35">
        <f t="shared" si="11"/>
        <v>84.32</v>
      </c>
      <c r="DE6" s="35">
        <f t="shared" si="11"/>
        <v>84.58</v>
      </c>
      <c r="DF6" s="35">
        <f t="shared" si="11"/>
        <v>84.84</v>
      </c>
      <c r="DG6" s="35">
        <f t="shared" si="11"/>
        <v>84.86</v>
      </c>
      <c r="DH6" s="34" t="str">
        <f>IF(DH7="","",IF(DH7="-","【-】","【"&amp;SUBSTITUTE(TEXT(DH7,"#,##0.00"),"-","△")&amp;"】"))</f>
        <v>【85.82】</v>
      </c>
      <c r="DI6" s="35">
        <f>IF(DI7="",NA(),DI7)</f>
        <v>17.079999999999998</v>
      </c>
      <c r="DJ6" s="35">
        <f t="shared" ref="DJ6:DR6" si="12">IF(DJ7="",NA(),DJ7)</f>
        <v>20.05</v>
      </c>
      <c r="DK6" s="35">
        <f t="shared" si="12"/>
        <v>23</v>
      </c>
      <c r="DL6" s="35">
        <f t="shared" si="12"/>
        <v>25.84</v>
      </c>
      <c r="DM6" s="35">
        <f t="shared" si="12"/>
        <v>28.6</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432130</v>
      </c>
      <c r="D7" s="37">
        <v>46</v>
      </c>
      <c r="E7" s="37">
        <v>17</v>
      </c>
      <c r="F7" s="37">
        <v>5</v>
      </c>
      <c r="G7" s="37">
        <v>0</v>
      </c>
      <c r="H7" s="37" t="s">
        <v>96</v>
      </c>
      <c r="I7" s="37" t="s">
        <v>97</v>
      </c>
      <c r="J7" s="37" t="s">
        <v>98</v>
      </c>
      <c r="K7" s="37" t="s">
        <v>99</v>
      </c>
      <c r="L7" s="37" t="s">
        <v>100</v>
      </c>
      <c r="M7" s="37" t="s">
        <v>101</v>
      </c>
      <c r="N7" s="38" t="s">
        <v>102</v>
      </c>
      <c r="O7" s="38">
        <v>69.59</v>
      </c>
      <c r="P7" s="38">
        <v>10.33</v>
      </c>
      <c r="Q7" s="38">
        <v>100</v>
      </c>
      <c r="R7" s="38">
        <v>3240</v>
      </c>
      <c r="S7" s="38">
        <v>59478</v>
      </c>
      <c r="T7" s="38">
        <v>188.61</v>
      </c>
      <c r="U7" s="38">
        <v>315.35000000000002</v>
      </c>
      <c r="V7" s="38">
        <v>6107</v>
      </c>
      <c r="W7" s="38">
        <v>3.82</v>
      </c>
      <c r="X7" s="38">
        <v>1598.69</v>
      </c>
      <c r="Y7" s="38">
        <v>101.05</v>
      </c>
      <c r="Z7" s="38">
        <v>102.18</v>
      </c>
      <c r="AA7" s="38">
        <v>99.46</v>
      </c>
      <c r="AB7" s="38">
        <v>100.35</v>
      </c>
      <c r="AC7" s="38">
        <v>97.94</v>
      </c>
      <c r="AD7" s="38">
        <v>97.53</v>
      </c>
      <c r="AE7" s="38">
        <v>99.64</v>
      </c>
      <c r="AF7" s="38">
        <v>99.66</v>
      </c>
      <c r="AG7" s="38">
        <v>100.95</v>
      </c>
      <c r="AH7" s="38">
        <v>101.77</v>
      </c>
      <c r="AI7" s="38">
        <v>101.6</v>
      </c>
      <c r="AJ7" s="38">
        <v>0</v>
      </c>
      <c r="AK7" s="38">
        <v>0</v>
      </c>
      <c r="AL7" s="38">
        <v>0</v>
      </c>
      <c r="AM7" s="38">
        <v>0</v>
      </c>
      <c r="AN7" s="38">
        <v>0</v>
      </c>
      <c r="AO7" s="38">
        <v>223.09</v>
      </c>
      <c r="AP7" s="38">
        <v>214.61</v>
      </c>
      <c r="AQ7" s="38">
        <v>225.39</v>
      </c>
      <c r="AR7" s="38">
        <v>224.04</v>
      </c>
      <c r="AS7" s="38">
        <v>227.4</v>
      </c>
      <c r="AT7" s="38">
        <v>195.44</v>
      </c>
      <c r="AU7" s="38">
        <v>320.76</v>
      </c>
      <c r="AV7" s="38">
        <v>379.59</v>
      </c>
      <c r="AW7" s="38">
        <v>394.7</v>
      </c>
      <c r="AX7" s="38">
        <v>419.42</v>
      </c>
      <c r="AY7" s="38">
        <v>441.54</v>
      </c>
      <c r="AZ7" s="38">
        <v>33.03</v>
      </c>
      <c r="BA7" s="38">
        <v>29.45</v>
      </c>
      <c r="BB7" s="38">
        <v>31.84</v>
      </c>
      <c r="BC7" s="38">
        <v>29.91</v>
      </c>
      <c r="BD7" s="38">
        <v>29.54</v>
      </c>
      <c r="BE7" s="38">
        <v>34.270000000000003</v>
      </c>
      <c r="BF7" s="38">
        <v>1026.8599999999999</v>
      </c>
      <c r="BG7" s="38">
        <v>966.51</v>
      </c>
      <c r="BH7" s="38">
        <v>807.87</v>
      </c>
      <c r="BI7" s="38">
        <v>683.2</v>
      </c>
      <c r="BJ7" s="38">
        <v>596.91999999999996</v>
      </c>
      <c r="BK7" s="38">
        <v>1044.8</v>
      </c>
      <c r="BL7" s="38">
        <v>1081.8</v>
      </c>
      <c r="BM7" s="38">
        <v>974.93</v>
      </c>
      <c r="BN7" s="38">
        <v>855.8</v>
      </c>
      <c r="BO7" s="38">
        <v>789.46</v>
      </c>
      <c r="BP7" s="38">
        <v>747.76</v>
      </c>
      <c r="BQ7" s="38">
        <v>37.229999999999997</v>
      </c>
      <c r="BR7" s="38">
        <v>41.21</v>
      </c>
      <c r="BS7" s="38">
        <v>38.29</v>
      </c>
      <c r="BT7" s="38">
        <v>44.96</v>
      </c>
      <c r="BU7" s="38">
        <v>51.56</v>
      </c>
      <c r="BV7" s="38">
        <v>50.82</v>
      </c>
      <c r="BW7" s="38">
        <v>52.19</v>
      </c>
      <c r="BX7" s="38">
        <v>55.32</v>
      </c>
      <c r="BY7" s="38">
        <v>59.8</v>
      </c>
      <c r="BZ7" s="38">
        <v>57.77</v>
      </c>
      <c r="CA7" s="38">
        <v>59.51</v>
      </c>
      <c r="CB7" s="38">
        <v>389.6</v>
      </c>
      <c r="CC7" s="38">
        <v>343.06</v>
      </c>
      <c r="CD7" s="38">
        <v>367.93</v>
      </c>
      <c r="CE7" s="38">
        <v>315.2</v>
      </c>
      <c r="CF7" s="38">
        <v>286.68</v>
      </c>
      <c r="CG7" s="38">
        <v>300.52</v>
      </c>
      <c r="CH7" s="38">
        <v>296.14</v>
      </c>
      <c r="CI7" s="38">
        <v>283.17</v>
      </c>
      <c r="CJ7" s="38">
        <v>263.76</v>
      </c>
      <c r="CK7" s="38">
        <v>274.35000000000002</v>
      </c>
      <c r="CL7" s="38">
        <v>261.45999999999998</v>
      </c>
      <c r="CM7" s="38">
        <v>50.44</v>
      </c>
      <c r="CN7" s="38">
        <v>54.1</v>
      </c>
      <c r="CO7" s="38">
        <v>55.1</v>
      </c>
      <c r="CP7" s="38">
        <v>55.59</v>
      </c>
      <c r="CQ7" s="38">
        <v>54.46</v>
      </c>
      <c r="CR7" s="38">
        <v>53.24</v>
      </c>
      <c r="CS7" s="38">
        <v>52.31</v>
      </c>
      <c r="CT7" s="38">
        <v>60.65</v>
      </c>
      <c r="CU7" s="38">
        <v>51.75</v>
      </c>
      <c r="CV7" s="38">
        <v>50.68</v>
      </c>
      <c r="CW7" s="38">
        <v>52.23</v>
      </c>
      <c r="CX7" s="38">
        <v>67.069999999999993</v>
      </c>
      <c r="CY7" s="38">
        <v>69.98</v>
      </c>
      <c r="CZ7" s="38">
        <v>70.97</v>
      </c>
      <c r="DA7" s="38">
        <v>71.459999999999994</v>
      </c>
      <c r="DB7" s="38">
        <v>71.430000000000007</v>
      </c>
      <c r="DC7" s="38">
        <v>84.07</v>
      </c>
      <c r="DD7" s="38">
        <v>84.32</v>
      </c>
      <c r="DE7" s="38">
        <v>84.58</v>
      </c>
      <c r="DF7" s="38">
        <v>84.84</v>
      </c>
      <c r="DG7" s="38">
        <v>84.86</v>
      </c>
      <c r="DH7" s="38">
        <v>85.82</v>
      </c>
      <c r="DI7" s="38">
        <v>17.079999999999998</v>
      </c>
      <c r="DJ7" s="38">
        <v>20.05</v>
      </c>
      <c r="DK7" s="38">
        <v>23</v>
      </c>
      <c r="DL7" s="38">
        <v>25.84</v>
      </c>
      <c r="DM7" s="38">
        <v>28.6</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2020-02-07T11:43:03Z</cp:lastPrinted>
  <dcterms:created xsi:type="dcterms:W3CDTF">2019-12-05T04:55:36Z</dcterms:created>
  <dcterms:modified xsi:type="dcterms:W3CDTF">2020-02-09T23:48:30Z</dcterms:modified>
  <cp:category/>
</cp:coreProperties>
</file>