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1 財政係\Ｈ３１\17 公営企業\【照会】\済【照会】20200114_公営企業に係る経営比較分析表（平成３０年度決算）の分析等について\05_質問\03_財政課⇒市町村課\"/>
    </mc:Choice>
  </mc:AlternateContent>
  <workbookProtection workbookAlgorithmName="SHA-512" workbookHashValue="qgti3B1PJUmaRLgp/Jk2Ljb6soP5F1dSIZzRb5yRHpXxlO595DgL310qPFFJKq0kUlumRNGwLG9Cwl5qYoXQHg==" workbookSaltValue="M6rsPUpNQlcOD3SUwyU3hw==" workbookSpinCount="100000" lockStructure="1"/>
  <bookViews>
    <workbookView xWindow="0" yWindow="0" windowWidth="19950" windowHeight="927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I10" i="4"/>
  <c r="B10" i="4"/>
  <c r="AT8" i="4"/>
  <c r="AL8" i="4"/>
  <c r="W8" i="4"/>
  <c r="P8" i="4"/>
  <c r="B6" i="4"/>
  <c r="C10" i="5" l="1"/>
  <c r="D10" i="5"/>
  <c r="E10" i="5"/>
  <c r="B10" i="5"/>
</calcChain>
</file>

<file path=xl/sharedStrings.xml><?xml version="1.0" encoding="utf-8"?>
<sst xmlns="http://schemas.openxmlformats.org/spreadsheetml/2006/main" count="289" uniqueCount="111">
  <si>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</si>
  <si>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</si>
  <si>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</si>
  <si>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</si>
  <si>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</si>
  <si>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</si>
  <si>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</si>
  <si>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</si>
  <si>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</si>
  <si>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</si>
  <si>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</si>
  <si>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</si>
  <si>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</si>
  <si>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</si>
  <si>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</si>
  <si>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</si>
  <si>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</si>
  <si>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</si>
  <si>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</si>
  <si>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</si>
  <si>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</si>
  <si>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</si>
  <si>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</si>
  <si>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</si>
  <si>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</si>
  <si>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</si>
  <si>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</si>
  <si>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</si>
  <si>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</si>
  <si>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</si>
  <si>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</si>
  <si>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</si>
  <si>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</si>
  <si>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</si>
  <si>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</si>
  <si>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</si>
  <si>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</si>
  <si>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</si>
  <si>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</si>
  <si>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</si>
  <si>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</si>
  <si>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</si>
  <si>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</si>
  <si>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</si>
  <si>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</si>
  <si>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</si>
  <si>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</si>
  <si>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</si>
  <si>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</si>
  <si>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</si>
  <si>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</si>
  <si>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</si>
  <si>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</si>
  <si>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</si>
  <si>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</si>
  <si>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</si>
  <si>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</si>
  <si>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</si>
  <si>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</si>
  <si>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</si>
  <si>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</si>
  <si>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</si>
  <si>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</si>
  <si>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</si>
  <si>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</si>
  <si>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</si>
  <si>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</si>
  <si>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</si>
  <si>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</si>
  <si>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</si>
  <si>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</si>
  <si>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</si>
  <si>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</si>
  <si>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</si>
  <si>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</si>
  <si>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</si>
  <si>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</si>
  <si>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</si>
  <si>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</si>
  <si>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</si>
  <si>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</si>
  <si>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</si>
  <si>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</si>
  <si>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</si>
  <si>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</si>
  <si>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</si>
  <si>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</si>
  <si>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</si>
  <si>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</si>
  <si>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</si>
  <si>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</si>
  <si>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</si>
  <si>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</si>
  <si>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</si>
  <si>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</si>
  <si>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</si>
  <si>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上天草市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</si>
  <si>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</si>
  <si>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</si>
  <si>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</si>
  <si>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</si>
  <si>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</si>
  <si>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</si>
  <si>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</si>
  <si>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</si>
  <si>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</si>
  <si>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</si>
  <si>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</si>
  <si>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25年に下水道施設長寿命化計画を策定し、管渠及び人孔の更新・敷設替等実施してきたが、今後はストックマネジメント計画を策定し、予防保全的な修繕・更新を行うことで下水道事業の長期的な継続と安定的な経営を行う。</t>
    <phoneticPr fontId="4"/>
  </si>
  <si>
    <t>　本市の下水道事業は、経営の健全化や事業の計画性・透明性の向上を図り、長期的に安定した事業運営を行うため平成29年4月に地方公営企業法を一部適用し企業会計に移行した。
　30年度において、経常利益は出ているが経費回収率は70％程度となっており、前年度比でも悪化している。なお、不足分については一般会計からの繰入金に依るものであり、改善の必要がある。
　今後、下水道事業の経営と下水道サービスの提供を長期的かつ安定的に両立していくためには、経費の削減による支出の抑制だけでなく、使用料の見直しなどによる使用料収入の確保についても検討の必要がある。</t>
    <rPh sb="122" eb="125">
      <t>ゼンネンド</t>
    </rPh>
    <rPh sb="125" eb="126">
      <t>ヒ</t>
    </rPh>
    <rPh sb="128" eb="130">
      <t>アッカ</t>
    </rPh>
    <rPh sb="165" eb="167">
      <t>カイゼン</t>
    </rPh>
    <rPh sb="168" eb="170">
      <t>ヒツヨウ</t>
    </rPh>
    <rPh sb="176" eb="178">
      <t>コンゴ</t>
    </rPh>
    <rPh sb="179" eb="182">
      <t>ゲスイドウ</t>
    </rPh>
    <rPh sb="182" eb="184">
      <t>ジギョウ</t>
    </rPh>
    <rPh sb="199" eb="202">
      <t>チョウキテキ</t>
    </rPh>
    <rPh sb="204" eb="207">
      <t>アンテイテキ</t>
    </rPh>
    <rPh sb="208" eb="210">
      <t>リョウリツ</t>
    </rPh>
    <rPh sb="238" eb="241">
      <t>シヨウリョウ</t>
    </rPh>
    <rPh sb="263" eb="265">
      <t>ケントウ</t>
    </rPh>
    <phoneticPr fontId="4"/>
  </si>
  <si>
    <t>①100％を上回り黒字となっているが、今後は人口減少による使用料収入の減少や施設の維持管理費の増大などが予測されるため、歳出抑制と収入確保に努め、安定的な経営を図る。
③100％を割り込んでおり、類似団体平均と比しても低い水準となっているが、流動負債には次年度に償還すべき債務（企業債元金）が含まれ、これが流動比率に大きく影響している。なお、債務の償還に係る現金等については次年度に収入見込みであることから、支払能力については問題ないといえる。
④平均に比して比率は低く、起債管理は良好といえる。今後は下水道施設の更新等に係る起債が見込まれるが、引続き計画的な施設更新と起債の適正管理に努める。
⑤100％を割り込んでおり改善の必要があるが、処理区域の面整備はほぼ完了しているため、現状での大幅な下水道加入者の増加による収入増は見込めない。歳出の抑制及び使用料の見直しなどによる経営の見直しが必要となる。
⑥平均と比して処理原価は低く、やや高い水準となっているが、更なる支出の抑制に努めるほか、有収率の改善を図るため、不明水の流入原因を特定し、対策を講じる。
⑦平均と比してやや低い水準となっているが、季節によっては計画処理水量を超える汚水の流入があるため、やむを得ないものと考える。ただし、今後、人口減少等に伴う処理水量の減少が著しい場合においては、事業計画や施設の耐用年数等を踏まえた、施設規模の見直しの必要がある。
⑧平均よりもわずかに高い数値であるが、処理区域内の人口は減少し続けており、今後も大きな伸びは考えにくい。</t>
    <rPh sb="236" eb="238">
      <t>キサイ</t>
    </rPh>
    <rPh sb="238" eb="240">
      <t>カンリ</t>
    </rPh>
    <rPh sb="241" eb="243">
      <t>リョウコウ</t>
    </rPh>
    <rPh sb="251" eb="254">
      <t>ゲスイドウ</t>
    </rPh>
    <rPh sb="254" eb="256">
      <t>シセツ</t>
    </rPh>
    <rPh sb="257" eb="259">
      <t>コウシン</t>
    </rPh>
    <rPh sb="259" eb="260">
      <t>トウ</t>
    </rPh>
    <rPh sb="261" eb="262">
      <t>カカ</t>
    </rPh>
    <rPh sb="263" eb="265">
      <t>キサイ</t>
    </rPh>
    <rPh sb="266" eb="268">
      <t>ミコ</t>
    </rPh>
    <rPh sb="273" eb="274">
      <t>ヒ</t>
    </rPh>
    <rPh sb="274" eb="275">
      <t>ツヅ</t>
    </rPh>
    <rPh sb="285" eb="287">
      <t>キサイ</t>
    </rPh>
    <rPh sb="311" eb="313">
      <t>カイゼン</t>
    </rPh>
    <rPh sb="314" eb="316">
      <t>ヒツヨウ</t>
    </rPh>
    <rPh sb="341" eb="343">
      <t>ゲンジョウ</t>
    </rPh>
    <rPh sb="360" eb="362">
      <t>シュウニュウ</t>
    </rPh>
    <rPh sb="362" eb="363">
      <t>ゾウ</t>
    </rPh>
    <rPh sb="396" eb="39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</si>
</sst>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35A-4897-B092-6B52360B6BC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0.09</c:v>
                </c:pt>
                <c:pt idx="4">
                  <c:v>0.13</c:v>
                </c:pt>
              </c:numCache>
            </c:numRef>
          </c:val>
          <c:smooth val="0"/>
          <c:extLst>
            <c:ext xmlns:c16="http://schemas.microsoft.com/office/drawing/2014/chart" uri="{C3380CC4-5D6E-409C-BE32-E72D297353CC}">
              <c16:uniqueId val="{00000001-935A-4897-B092-6B52360B6BC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40.4</c:v>
                </c:pt>
                <c:pt idx="4">
                  <c:v>39.630000000000003</c:v>
                </c:pt>
              </c:numCache>
            </c:numRef>
          </c:val>
          <c:extLst>
            <c:ext xmlns:c16="http://schemas.microsoft.com/office/drawing/2014/chart" uri="{C3380CC4-5D6E-409C-BE32-E72D297353CC}">
              <c16:uniqueId val="{00000000-3D89-4200-9B6C-7B72077BF69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43.36</c:v>
                </c:pt>
                <c:pt idx="4">
                  <c:v>42.56</c:v>
                </c:pt>
              </c:numCache>
            </c:numRef>
          </c:val>
          <c:smooth val="0"/>
          <c:extLst>
            <c:ext xmlns:c16="http://schemas.microsoft.com/office/drawing/2014/chart" uri="{C3380CC4-5D6E-409C-BE32-E72D297353CC}">
              <c16:uniqueId val="{00000001-3D89-4200-9B6C-7B72077BF69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84.77</c:v>
                </c:pt>
                <c:pt idx="4">
                  <c:v>85.44</c:v>
                </c:pt>
              </c:numCache>
            </c:numRef>
          </c:val>
          <c:extLst>
            <c:ext xmlns:c16="http://schemas.microsoft.com/office/drawing/2014/chart" uri="{C3380CC4-5D6E-409C-BE32-E72D297353CC}">
              <c16:uniqueId val="{00000000-1598-49B3-A75C-7D5F017F782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83.06</c:v>
                </c:pt>
                <c:pt idx="4">
                  <c:v>83.32</c:v>
                </c:pt>
              </c:numCache>
            </c:numRef>
          </c:val>
          <c:smooth val="0"/>
          <c:extLst>
            <c:ext xmlns:c16="http://schemas.microsoft.com/office/drawing/2014/chart" uri="{C3380CC4-5D6E-409C-BE32-E72D297353CC}">
              <c16:uniqueId val="{00000001-1598-49B3-A75C-7D5F017F782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115.93</c:v>
                </c:pt>
                <c:pt idx="4">
                  <c:v>111.35</c:v>
                </c:pt>
              </c:numCache>
            </c:numRef>
          </c:val>
          <c:extLst>
            <c:ext xmlns:c16="http://schemas.microsoft.com/office/drawing/2014/chart" uri="{C3380CC4-5D6E-409C-BE32-E72D297353CC}">
              <c16:uniqueId val="{00000000-5AD7-4388-95D7-9CF05C6A4A4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102.13</c:v>
                </c:pt>
                <c:pt idx="4">
                  <c:v>101.72</c:v>
                </c:pt>
              </c:numCache>
            </c:numRef>
          </c:val>
          <c:smooth val="0"/>
          <c:extLst>
            <c:ext xmlns:c16="http://schemas.microsoft.com/office/drawing/2014/chart" uri="{C3380CC4-5D6E-409C-BE32-E72D297353CC}">
              <c16:uniqueId val="{00000001-5AD7-4388-95D7-9CF05C6A4A4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3.57</c:v>
                </c:pt>
                <c:pt idx="4">
                  <c:v>7.05</c:v>
                </c:pt>
              </c:numCache>
            </c:numRef>
          </c:val>
          <c:extLst>
            <c:ext xmlns:c16="http://schemas.microsoft.com/office/drawing/2014/chart" uri="{C3380CC4-5D6E-409C-BE32-E72D297353CC}">
              <c16:uniqueId val="{00000000-4304-43DF-B2DD-771B18FF12A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23.93</c:v>
                </c:pt>
                <c:pt idx="4">
                  <c:v>24.68</c:v>
                </c:pt>
              </c:numCache>
            </c:numRef>
          </c:val>
          <c:smooth val="0"/>
          <c:extLst>
            <c:ext xmlns:c16="http://schemas.microsoft.com/office/drawing/2014/chart" uri="{C3380CC4-5D6E-409C-BE32-E72D297353CC}">
              <c16:uniqueId val="{00000001-4304-43DF-B2DD-771B18FF12A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CDC-452F-8CD2-9CAE3F7988B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0.01</c:v>
                </c:pt>
              </c:numCache>
            </c:numRef>
          </c:val>
          <c:smooth val="0"/>
          <c:extLst>
            <c:ext xmlns:c16="http://schemas.microsoft.com/office/drawing/2014/chart" uri="{C3380CC4-5D6E-409C-BE32-E72D297353CC}">
              <c16:uniqueId val="{00000001-ACDC-452F-8CD2-9CAE3F7988B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F76-4AB1-9258-8B603BD813E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109.51</c:v>
                </c:pt>
                <c:pt idx="4">
                  <c:v>112.88</c:v>
                </c:pt>
              </c:numCache>
            </c:numRef>
          </c:val>
          <c:smooth val="0"/>
          <c:extLst>
            <c:ext xmlns:c16="http://schemas.microsoft.com/office/drawing/2014/chart" uri="{C3380CC4-5D6E-409C-BE32-E72D297353CC}">
              <c16:uniqueId val="{00000001-CF76-4AB1-9258-8B603BD813E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42.55</c:v>
                </c:pt>
                <c:pt idx="4">
                  <c:v>38.42</c:v>
                </c:pt>
              </c:numCache>
            </c:numRef>
          </c:val>
          <c:extLst>
            <c:ext xmlns:c16="http://schemas.microsoft.com/office/drawing/2014/chart" uri="{C3380CC4-5D6E-409C-BE32-E72D297353CC}">
              <c16:uniqueId val="{00000000-2C9A-42A8-A8D7-104A00F82B5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47.44</c:v>
                </c:pt>
                <c:pt idx="4">
                  <c:v>49.18</c:v>
                </c:pt>
              </c:numCache>
            </c:numRef>
          </c:val>
          <c:smooth val="0"/>
          <c:extLst>
            <c:ext xmlns:c16="http://schemas.microsoft.com/office/drawing/2014/chart" uri="{C3380CC4-5D6E-409C-BE32-E72D297353CC}">
              <c16:uniqueId val="{00000001-2C9A-42A8-A8D7-104A00F82B5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312.95999999999998</c:v>
                </c:pt>
                <c:pt idx="4">
                  <c:v>299.14999999999998</c:v>
                </c:pt>
              </c:numCache>
            </c:numRef>
          </c:val>
          <c:extLst>
            <c:ext xmlns:c16="http://schemas.microsoft.com/office/drawing/2014/chart" uri="{C3380CC4-5D6E-409C-BE32-E72D297353CC}">
              <c16:uniqueId val="{00000000-D9C6-4050-8314-64A3D1B8A1E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1243.71</c:v>
                </c:pt>
                <c:pt idx="4">
                  <c:v>1194.1500000000001</c:v>
                </c:pt>
              </c:numCache>
            </c:numRef>
          </c:val>
          <c:smooth val="0"/>
          <c:extLst>
            <c:ext xmlns:c16="http://schemas.microsoft.com/office/drawing/2014/chart" uri="{C3380CC4-5D6E-409C-BE32-E72D297353CC}">
              <c16:uniqueId val="{00000001-D9C6-4050-8314-64A3D1B8A1E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75.98</c:v>
                </c:pt>
                <c:pt idx="4">
                  <c:v>69.709999999999994</c:v>
                </c:pt>
              </c:numCache>
            </c:numRef>
          </c:val>
          <c:extLst>
            <c:ext xmlns:c16="http://schemas.microsoft.com/office/drawing/2014/chart" uri="{C3380CC4-5D6E-409C-BE32-E72D297353CC}">
              <c16:uniqueId val="{00000000-1B83-4232-A4C7-9A503BFA65C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74.3</c:v>
                </c:pt>
                <c:pt idx="4">
                  <c:v>72.260000000000005</c:v>
                </c:pt>
              </c:numCache>
            </c:numRef>
          </c:val>
          <c:smooth val="0"/>
          <c:extLst>
            <c:ext xmlns:c16="http://schemas.microsoft.com/office/drawing/2014/chart" uri="{C3380CC4-5D6E-409C-BE32-E72D297353CC}">
              <c16:uniqueId val="{00000001-1B83-4232-A4C7-9A503BFA65C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201.56</c:v>
                </c:pt>
                <c:pt idx="4">
                  <c:v>219.59</c:v>
                </c:pt>
              </c:numCache>
            </c:numRef>
          </c:val>
          <c:extLst>
            <c:ext xmlns:c16="http://schemas.microsoft.com/office/drawing/2014/chart" uri="{C3380CC4-5D6E-409C-BE32-E72D297353CC}">
              <c16:uniqueId val="{00000000-A683-49DF-B3A6-312ED34E1D6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221.81</c:v>
                </c:pt>
                <c:pt idx="4">
                  <c:v>230.02</c:v>
                </c:pt>
              </c:numCache>
            </c:numRef>
          </c:val>
          <c:smooth val="0"/>
          <c:extLst>
            <c:ext xmlns:c16="http://schemas.microsoft.com/office/drawing/2014/chart" uri="{C3380CC4-5D6E-409C-BE32-E72D297353CC}">
              <c16:uniqueId val="{00000001-A683-49DF-B3A6-312ED34E1D6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上天草市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8">
        <f>データ!S6</f>
        <v>27311</v>
      </c>
      <c r="AM8" s="68"/>
      <c r="AN8" s="68"/>
      <c r="AO8" s="68"/>
      <c r="AP8" s="68"/>
      <c r="AQ8" s="68"/>
      <c r="AR8" s="68"/>
      <c r="AS8" s="68"/>
      <c r="AT8" s="67">
        <f>データ!T6</f>
        <v>126.94</v>
      </c>
      <c r="AU8" s="67"/>
      <c r="AV8" s="67"/>
      <c r="AW8" s="67"/>
      <c r="AX8" s="67"/>
      <c r="AY8" s="67"/>
      <c r="AZ8" s="67"/>
      <c r="BA8" s="67"/>
      <c r="BB8" s="67">
        <f>データ!U6</f>
        <v>215.15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60.67</v>
      </c>
      <c r="J10" s="67"/>
      <c r="K10" s="67"/>
      <c r="L10" s="67"/>
      <c r="M10" s="67"/>
      <c r="N10" s="67"/>
      <c r="O10" s="67"/>
      <c r="P10" s="67">
        <f>データ!P6</f>
        <v>16.64</v>
      </c>
      <c r="Q10" s="67"/>
      <c r="R10" s="67"/>
      <c r="S10" s="67"/>
      <c r="T10" s="67"/>
      <c r="U10" s="67"/>
      <c r="V10" s="67"/>
      <c r="W10" s="67">
        <f>データ!Q6</f>
        <v>70.48</v>
      </c>
      <c r="X10" s="67"/>
      <c r="Y10" s="67"/>
      <c r="Z10" s="67"/>
      <c r="AA10" s="67"/>
      <c r="AB10" s="67"/>
      <c r="AC10" s="67"/>
      <c r="AD10" s="68">
        <f>データ!R6</f>
        <v>3240</v>
      </c>
      <c r="AE10" s="68"/>
      <c r="AF10" s="68"/>
      <c r="AG10" s="68"/>
      <c r="AH10" s="68"/>
      <c r="AI10" s="68"/>
      <c r="AJ10" s="68"/>
      <c r="AK10" s="2"/>
      <c r="AL10" s="68">
        <f>データ!V6</f>
        <v>4499</v>
      </c>
      <c r="AM10" s="68"/>
      <c r="AN10" s="68"/>
      <c r="AO10" s="68"/>
      <c r="AP10" s="68"/>
      <c r="AQ10" s="68"/>
      <c r="AR10" s="68"/>
      <c r="AS10" s="68"/>
      <c r="AT10" s="67">
        <f>データ!W6</f>
        <v>1.82</v>
      </c>
      <c r="AU10" s="67"/>
      <c r="AV10" s="67"/>
      <c r="AW10" s="67"/>
      <c r="AX10" s="67"/>
      <c r="AY10" s="67"/>
      <c r="AZ10" s="67"/>
      <c r="BA10" s="67"/>
      <c r="BB10" s="67">
        <f>データ!X6</f>
        <v>2471.98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110</v>
      </c>
      <c r="BM16" s="84"/>
      <c r="BN16" s="84"/>
      <c r="BO16" s="84"/>
      <c r="BP16" s="84"/>
      <c r="BQ16" s="84"/>
      <c r="BR16" s="84"/>
      <c r="BS16" s="84"/>
      <c r="BT16" s="84"/>
      <c r="BU16" s="84"/>
      <c r="BV16" s="84"/>
      <c r="BW16" s="84"/>
      <c r="BX16" s="84"/>
      <c r="BY16" s="84"/>
      <c r="BZ16" s="8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3"/>
      <c r="BM34" s="84"/>
      <c r="BN34" s="84"/>
      <c r="BO34" s="84"/>
      <c r="BP34" s="84"/>
      <c r="BQ34" s="84"/>
      <c r="BR34" s="84"/>
      <c r="BS34" s="84"/>
      <c r="BT34" s="84"/>
      <c r="BU34" s="84"/>
      <c r="BV34" s="84"/>
      <c r="BW34" s="84"/>
      <c r="BX34" s="84"/>
      <c r="BY34" s="84"/>
      <c r="BZ34" s="8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3"/>
      <c r="BM35" s="84"/>
      <c r="BN35" s="84"/>
      <c r="BO35" s="84"/>
      <c r="BP35" s="84"/>
      <c r="BQ35" s="84"/>
      <c r="BR35" s="84"/>
      <c r="BS35" s="84"/>
      <c r="BT35" s="84"/>
      <c r="BU35" s="84"/>
      <c r="BV35" s="84"/>
      <c r="BW35" s="84"/>
      <c r="BX35" s="84"/>
      <c r="BY35" s="84"/>
      <c r="BZ35" s="8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7IOqK02ZpmGbXyaoiO9SywpotJ7FuWO9kFQrmbw1GubtDwWACcno1E6yav81w1GiGNWBMZf8ityyLNerE8HIdQ==" saltValue="OCjNgMXzdSXxXNjWnAjY8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432121</v>
      </c>
      <c r="D6" s="33">
        <f t="shared" si="3"/>
        <v>46</v>
      </c>
      <c r="E6" s="33">
        <f t="shared" si="3"/>
        <v>17</v>
      </c>
      <c r="F6" s="33">
        <f t="shared" si="3"/>
        <v>4</v>
      </c>
      <c r="G6" s="33">
        <f t="shared" si="3"/>
        <v>0</v>
      </c>
      <c r="H6" s="33" t="str">
        <f t="shared" si="3"/>
        <v>熊本県　上天草市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60.67</v>
      </c>
      <c r="P6" s="34">
        <f t="shared" si="3"/>
        <v>16.64</v>
      </c>
      <c r="Q6" s="34">
        <f t="shared" si="3"/>
        <v>70.48</v>
      </c>
      <c r="R6" s="34">
        <f t="shared" si="3"/>
        <v>3240</v>
      </c>
      <c r="S6" s="34">
        <f t="shared" si="3"/>
        <v>27311</v>
      </c>
      <c r="T6" s="34">
        <f t="shared" si="3"/>
        <v>126.94</v>
      </c>
      <c r="U6" s="34">
        <f t="shared" si="3"/>
        <v>215.15</v>
      </c>
      <c r="V6" s="34">
        <f t="shared" si="3"/>
        <v>4499</v>
      </c>
      <c r="W6" s="34">
        <f t="shared" si="3"/>
        <v>1.82</v>
      </c>
      <c r="X6" s="34">
        <f t="shared" si="3"/>
        <v>2471.98</v>
      </c>
      <c r="Y6" s="35" t="str">
        <f>IF(Y7="",NA(),Y7)</f>
        <v>-</v>
      </c>
      <c r="Z6" s="35" t="str">
        <f t="shared" ref="Z6:AH6" si="4">IF(Z7="",NA(),Z7)</f>
        <v>-</v>
      </c>
      <c r="AA6" s="35" t="str">
        <f t="shared" si="4"/>
        <v>-</v>
      </c>
      <c r="AB6" s="35">
        <f t="shared" si="4"/>
        <v>115.93</v>
      </c>
      <c r="AC6" s="35">
        <f t="shared" si="4"/>
        <v>111.35</v>
      </c>
      <c r="AD6" s="35" t="str">
        <f t="shared" si="4"/>
        <v>-</v>
      </c>
      <c r="AE6" s="35" t="str">
        <f t="shared" si="4"/>
        <v>-</v>
      </c>
      <c r="AF6" s="35" t="str">
        <f t="shared" si="4"/>
        <v>-</v>
      </c>
      <c r="AG6" s="35">
        <f t="shared" si="4"/>
        <v>102.13</v>
      </c>
      <c r="AH6" s="35">
        <f t="shared" si="4"/>
        <v>101.72</v>
      </c>
      <c r="AI6" s="34" t="str">
        <f>IF(AI7="","",IF(AI7="-","【-】","【"&amp;SUBSTITUTE(TEXT(AI7,"#,##0.00"),"-","△")&amp;"】"))</f>
        <v>【101.92】</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109.51</v>
      </c>
      <c r="AS6" s="35">
        <f t="shared" si="5"/>
        <v>112.88</v>
      </c>
      <c r="AT6" s="34" t="str">
        <f>IF(AT7="","",IF(AT7="-","【-】","【"&amp;SUBSTITUTE(TEXT(AT7,"#,##0.00"),"-","△")&amp;"】"))</f>
        <v>【88.06】</v>
      </c>
      <c r="AU6" s="35" t="str">
        <f>IF(AU7="",NA(),AU7)</f>
        <v>-</v>
      </c>
      <c r="AV6" s="35" t="str">
        <f t="shared" ref="AV6:BD6" si="6">IF(AV7="",NA(),AV7)</f>
        <v>-</v>
      </c>
      <c r="AW6" s="35" t="str">
        <f t="shared" si="6"/>
        <v>-</v>
      </c>
      <c r="AX6" s="35">
        <f t="shared" si="6"/>
        <v>42.55</v>
      </c>
      <c r="AY6" s="35">
        <f t="shared" si="6"/>
        <v>38.42</v>
      </c>
      <c r="AZ6" s="35" t="str">
        <f t="shared" si="6"/>
        <v>-</v>
      </c>
      <c r="BA6" s="35" t="str">
        <f t="shared" si="6"/>
        <v>-</v>
      </c>
      <c r="BB6" s="35" t="str">
        <f t="shared" si="6"/>
        <v>-</v>
      </c>
      <c r="BC6" s="35">
        <f t="shared" si="6"/>
        <v>47.44</v>
      </c>
      <c r="BD6" s="35">
        <f t="shared" si="6"/>
        <v>49.18</v>
      </c>
      <c r="BE6" s="34" t="str">
        <f>IF(BE7="","",IF(BE7="-","【-】","【"&amp;SUBSTITUTE(TEXT(BE7,"#,##0.00"),"-","△")&amp;"】"))</f>
        <v>【54.23】</v>
      </c>
      <c r="BF6" s="35" t="str">
        <f>IF(BF7="",NA(),BF7)</f>
        <v>-</v>
      </c>
      <c r="BG6" s="35" t="str">
        <f t="shared" ref="BG6:BO6" si="7">IF(BG7="",NA(),BG7)</f>
        <v>-</v>
      </c>
      <c r="BH6" s="35" t="str">
        <f t="shared" si="7"/>
        <v>-</v>
      </c>
      <c r="BI6" s="35">
        <f t="shared" si="7"/>
        <v>312.95999999999998</v>
      </c>
      <c r="BJ6" s="35">
        <f t="shared" si="7"/>
        <v>299.14999999999998</v>
      </c>
      <c r="BK6" s="35" t="str">
        <f t="shared" si="7"/>
        <v>-</v>
      </c>
      <c r="BL6" s="35" t="str">
        <f t="shared" si="7"/>
        <v>-</v>
      </c>
      <c r="BM6" s="35" t="str">
        <f t="shared" si="7"/>
        <v>-</v>
      </c>
      <c r="BN6" s="35">
        <f t="shared" si="7"/>
        <v>1243.71</v>
      </c>
      <c r="BO6" s="35">
        <f t="shared" si="7"/>
        <v>1194.1500000000001</v>
      </c>
      <c r="BP6" s="34" t="str">
        <f>IF(BP7="","",IF(BP7="-","【-】","【"&amp;SUBSTITUTE(TEXT(BP7,"#,##0.00"),"-","△")&amp;"】"))</f>
        <v>【1,209.40】</v>
      </c>
      <c r="BQ6" s="35" t="str">
        <f>IF(BQ7="",NA(),BQ7)</f>
        <v>-</v>
      </c>
      <c r="BR6" s="35" t="str">
        <f t="shared" ref="BR6:BZ6" si="8">IF(BR7="",NA(),BR7)</f>
        <v>-</v>
      </c>
      <c r="BS6" s="35" t="str">
        <f t="shared" si="8"/>
        <v>-</v>
      </c>
      <c r="BT6" s="35">
        <f t="shared" si="8"/>
        <v>75.98</v>
      </c>
      <c r="BU6" s="35">
        <f t="shared" si="8"/>
        <v>69.709999999999994</v>
      </c>
      <c r="BV6" s="35" t="str">
        <f t="shared" si="8"/>
        <v>-</v>
      </c>
      <c r="BW6" s="35" t="str">
        <f t="shared" si="8"/>
        <v>-</v>
      </c>
      <c r="BX6" s="35" t="str">
        <f t="shared" si="8"/>
        <v>-</v>
      </c>
      <c r="BY6" s="35">
        <f t="shared" si="8"/>
        <v>74.3</v>
      </c>
      <c r="BZ6" s="35">
        <f t="shared" si="8"/>
        <v>72.260000000000005</v>
      </c>
      <c r="CA6" s="34" t="str">
        <f>IF(CA7="","",IF(CA7="-","【-】","【"&amp;SUBSTITUTE(TEXT(CA7,"#,##0.00"),"-","△")&amp;"】"))</f>
        <v>【74.48】</v>
      </c>
      <c r="CB6" s="35" t="str">
        <f>IF(CB7="",NA(),CB7)</f>
        <v>-</v>
      </c>
      <c r="CC6" s="35" t="str">
        <f t="shared" ref="CC6:CK6" si="9">IF(CC7="",NA(),CC7)</f>
        <v>-</v>
      </c>
      <c r="CD6" s="35" t="str">
        <f t="shared" si="9"/>
        <v>-</v>
      </c>
      <c r="CE6" s="35">
        <f t="shared" si="9"/>
        <v>201.56</v>
      </c>
      <c r="CF6" s="35">
        <f t="shared" si="9"/>
        <v>219.59</v>
      </c>
      <c r="CG6" s="35" t="str">
        <f t="shared" si="9"/>
        <v>-</v>
      </c>
      <c r="CH6" s="35" t="str">
        <f t="shared" si="9"/>
        <v>-</v>
      </c>
      <c r="CI6" s="35" t="str">
        <f t="shared" si="9"/>
        <v>-</v>
      </c>
      <c r="CJ6" s="35">
        <f t="shared" si="9"/>
        <v>221.81</v>
      </c>
      <c r="CK6" s="35">
        <f t="shared" si="9"/>
        <v>230.02</v>
      </c>
      <c r="CL6" s="34" t="str">
        <f>IF(CL7="","",IF(CL7="-","【-】","【"&amp;SUBSTITUTE(TEXT(CL7,"#,##0.00"),"-","△")&amp;"】"))</f>
        <v>【219.46】</v>
      </c>
      <c r="CM6" s="35" t="str">
        <f>IF(CM7="",NA(),CM7)</f>
        <v>-</v>
      </c>
      <c r="CN6" s="35" t="str">
        <f t="shared" ref="CN6:CV6" si="10">IF(CN7="",NA(),CN7)</f>
        <v>-</v>
      </c>
      <c r="CO6" s="35" t="str">
        <f t="shared" si="10"/>
        <v>-</v>
      </c>
      <c r="CP6" s="35">
        <f t="shared" si="10"/>
        <v>40.4</v>
      </c>
      <c r="CQ6" s="35">
        <f t="shared" si="10"/>
        <v>39.630000000000003</v>
      </c>
      <c r="CR6" s="35" t="str">
        <f t="shared" si="10"/>
        <v>-</v>
      </c>
      <c r="CS6" s="35" t="str">
        <f t="shared" si="10"/>
        <v>-</v>
      </c>
      <c r="CT6" s="35" t="str">
        <f t="shared" si="10"/>
        <v>-</v>
      </c>
      <c r="CU6" s="35">
        <f t="shared" si="10"/>
        <v>43.36</v>
      </c>
      <c r="CV6" s="35">
        <f t="shared" si="10"/>
        <v>42.56</v>
      </c>
      <c r="CW6" s="34" t="str">
        <f>IF(CW7="","",IF(CW7="-","【-】","【"&amp;SUBSTITUTE(TEXT(CW7,"#,##0.00"),"-","△")&amp;"】"))</f>
        <v>【42.82】</v>
      </c>
      <c r="CX6" s="35" t="str">
        <f>IF(CX7="",NA(),CX7)</f>
        <v>-</v>
      </c>
      <c r="CY6" s="35" t="str">
        <f t="shared" ref="CY6:DG6" si="11">IF(CY7="",NA(),CY7)</f>
        <v>-</v>
      </c>
      <c r="CZ6" s="35" t="str">
        <f t="shared" si="11"/>
        <v>-</v>
      </c>
      <c r="DA6" s="35">
        <f t="shared" si="11"/>
        <v>84.77</v>
      </c>
      <c r="DB6" s="35">
        <f t="shared" si="11"/>
        <v>85.44</v>
      </c>
      <c r="DC6" s="35" t="str">
        <f t="shared" si="11"/>
        <v>-</v>
      </c>
      <c r="DD6" s="35" t="str">
        <f t="shared" si="11"/>
        <v>-</v>
      </c>
      <c r="DE6" s="35" t="str">
        <f t="shared" si="11"/>
        <v>-</v>
      </c>
      <c r="DF6" s="35">
        <f t="shared" si="11"/>
        <v>83.06</v>
      </c>
      <c r="DG6" s="35">
        <f t="shared" si="11"/>
        <v>83.32</v>
      </c>
      <c r="DH6" s="34" t="str">
        <f>IF(DH7="","",IF(DH7="-","【-】","【"&amp;SUBSTITUTE(TEXT(DH7,"#,##0.00"),"-","△")&amp;"】"))</f>
        <v>【83.36】</v>
      </c>
      <c r="DI6" s="35" t="str">
        <f>IF(DI7="",NA(),DI7)</f>
        <v>-</v>
      </c>
      <c r="DJ6" s="35" t="str">
        <f t="shared" ref="DJ6:DR6" si="12">IF(DJ7="",NA(),DJ7)</f>
        <v>-</v>
      </c>
      <c r="DK6" s="35" t="str">
        <f t="shared" si="12"/>
        <v>-</v>
      </c>
      <c r="DL6" s="35">
        <f t="shared" si="12"/>
        <v>3.57</v>
      </c>
      <c r="DM6" s="35">
        <f t="shared" si="12"/>
        <v>7.05</v>
      </c>
      <c r="DN6" s="35" t="str">
        <f t="shared" si="12"/>
        <v>-</v>
      </c>
      <c r="DO6" s="35" t="str">
        <f t="shared" si="12"/>
        <v>-</v>
      </c>
      <c r="DP6" s="35" t="str">
        <f t="shared" si="12"/>
        <v>-</v>
      </c>
      <c r="DQ6" s="35">
        <f t="shared" si="12"/>
        <v>23.93</v>
      </c>
      <c r="DR6" s="35">
        <f t="shared" si="12"/>
        <v>24.68</v>
      </c>
      <c r="DS6" s="34" t="str">
        <f>IF(DS7="","",IF(DS7="-","【-】","【"&amp;SUBSTITUTE(TEXT(DS7,"#,##0.00"),"-","△")&amp;"】"))</f>
        <v>【24.88】</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5">
        <f t="shared" si="13"/>
        <v>0.01</v>
      </c>
      <c r="ED6" s="34" t="str">
        <f>IF(ED7="","",IF(ED7="-","【-】","【"&amp;SUBSTITUTE(TEXT(ED7,"#,##0.00"),"-","△")&amp;"】"))</f>
        <v>【0.01】</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0.09</v>
      </c>
      <c r="EN6" s="35">
        <f t="shared" si="14"/>
        <v>0.13</v>
      </c>
      <c r="EO6" s="34" t="str">
        <f>IF(EO7="","",IF(EO7="-","【-】","【"&amp;SUBSTITUTE(TEXT(EO7,"#,##0.00"),"-","△")&amp;"】"))</f>
        <v>【0.12】</v>
      </c>
    </row>
    <row r="7" spans="1:148" s="36" customFormat="1" x14ac:dyDescent="0.15">
      <c r="A7" s="28"/>
      <c r="B7" s="37">
        <v>2018</v>
      </c>
      <c r="C7" s="37">
        <v>432121</v>
      </c>
      <c r="D7" s="37">
        <v>46</v>
      </c>
      <c r="E7" s="37">
        <v>17</v>
      </c>
      <c r="F7" s="37">
        <v>4</v>
      </c>
      <c r="G7" s="37">
        <v>0</v>
      </c>
      <c r="H7" s="37" t="s">
        <v>96</v>
      </c>
      <c r="I7" s="37" t="s">
        <v>97</v>
      </c>
      <c r="J7" s="37" t="s">
        <v>98</v>
      </c>
      <c r="K7" s="37" t="s">
        <v>99</v>
      </c>
      <c r="L7" s="37" t="s">
        <v>100</v>
      </c>
      <c r="M7" s="37" t="s">
        <v>101</v>
      </c>
      <c r="N7" s="38" t="s">
        <v>102</v>
      </c>
      <c r="O7" s="38">
        <v>60.67</v>
      </c>
      <c r="P7" s="38">
        <v>16.64</v>
      </c>
      <c r="Q7" s="38">
        <v>70.48</v>
      </c>
      <c r="R7" s="38">
        <v>3240</v>
      </c>
      <c r="S7" s="38">
        <v>27311</v>
      </c>
      <c r="T7" s="38">
        <v>126.94</v>
      </c>
      <c r="U7" s="38">
        <v>215.15</v>
      </c>
      <c r="V7" s="38">
        <v>4499</v>
      </c>
      <c r="W7" s="38">
        <v>1.82</v>
      </c>
      <c r="X7" s="38">
        <v>2471.98</v>
      </c>
      <c r="Y7" s="38" t="s">
        <v>102</v>
      </c>
      <c r="Z7" s="38" t="s">
        <v>102</v>
      </c>
      <c r="AA7" s="38" t="s">
        <v>102</v>
      </c>
      <c r="AB7" s="38">
        <v>115.93</v>
      </c>
      <c r="AC7" s="38">
        <v>111.35</v>
      </c>
      <c r="AD7" s="38" t="s">
        <v>102</v>
      </c>
      <c r="AE7" s="38" t="s">
        <v>102</v>
      </c>
      <c r="AF7" s="38" t="s">
        <v>102</v>
      </c>
      <c r="AG7" s="38">
        <v>102.13</v>
      </c>
      <c r="AH7" s="38">
        <v>101.72</v>
      </c>
      <c r="AI7" s="38">
        <v>101.92</v>
      </c>
      <c r="AJ7" s="38" t="s">
        <v>102</v>
      </c>
      <c r="AK7" s="38" t="s">
        <v>102</v>
      </c>
      <c r="AL7" s="38" t="s">
        <v>102</v>
      </c>
      <c r="AM7" s="38">
        <v>0</v>
      </c>
      <c r="AN7" s="38">
        <v>0</v>
      </c>
      <c r="AO7" s="38" t="s">
        <v>102</v>
      </c>
      <c r="AP7" s="38" t="s">
        <v>102</v>
      </c>
      <c r="AQ7" s="38" t="s">
        <v>102</v>
      </c>
      <c r="AR7" s="38">
        <v>109.51</v>
      </c>
      <c r="AS7" s="38">
        <v>112.88</v>
      </c>
      <c r="AT7" s="38">
        <v>88.06</v>
      </c>
      <c r="AU7" s="38" t="s">
        <v>102</v>
      </c>
      <c r="AV7" s="38" t="s">
        <v>102</v>
      </c>
      <c r="AW7" s="38" t="s">
        <v>102</v>
      </c>
      <c r="AX7" s="38">
        <v>42.55</v>
      </c>
      <c r="AY7" s="38">
        <v>38.42</v>
      </c>
      <c r="AZ7" s="38" t="s">
        <v>102</v>
      </c>
      <c r="BA7" s="38" t="s">
        <v>102</v>
      </c>
      <c r="BB7" s="38" t="s">
        <v>102</v>
      </c>
      <c r="BC7" s="38">
        <v>47.44</v>
      </c>
      <c r="BD7" s="38">
        <v>49.18</v>
      </c>
      <c r="BE7" s="38">
        <v>54.23</v>
      </c>
      <c r="BF7" s="38" t="s">
        <v>102</v>
      </c>
      <c r="BG7" s="38" t="s">
        <v>102</v>
      </c>
      <c r="BH7" s="38" t="s">
        <v>102</v>
      </c>
      <c r="BI7" s="38">
        <v>312.95999999999998</v>
      </c>
      <c r="BJ7" s="38">
        <v>299.14999999999998</v>
      </c>
      <c r="BK7" s="38" t="s">
        <v>102</v>
      </c>
      <c r="BL7" s="38" t="s">
        <v>102</v>
      </c>
      <c r="BM7" s="38" t="s">
        <v>102</v>
      </c>
      <c r="BN7" s="38">
        <v>1243.71</v>
      </c>
      <c r="BO7" s="38">
        <v>1194.1500000000001</v>
      </c>
      <c r="BP7" s="38">
        <v>1209.4000000000001</v>
      </c>
      <c r="BQ7" s="38" t="s">
        <v>102</v>
      </c>
      <c r="BR7" s="38" t="s">
        <v>102</v>
      </c>
      <c r="BS7" s="38" t="s">
        <v>102</v>
      </c>
      <c r="BT7" s="38">
        <v>75.98</v>
      </c>
      <c r="BU7" s="38">
        <v>69.709999999999994</v>
      </c>
      <c r="BV7" s="38" t="s">
        <v>102</v>
      </c>
      <c r="BW7" s="38" t="s">
        <v>102</v>
      </c>
      <c r="BX7" s="38" t="s">
        <v>102</v>
      </c>
      <c r="BY7" s="38">
        <v>74.3</v>
      </c>
      <c r="BZ7" s="38">
        <v>72.260000000000005</v>
      </c>
      <c r="CA7" s="38">
        <v>74.48</v>
      </c>
      <c r="CB7" s="38" t="s">
        <v>102</v>
      </c>
      <c r="CC7" s="38" t="s">
        <v>102</v>
      </c>
      <c r="CD7" s="38" t="s">
        <v>102</v>
      </c>
      <c r="CE7" s="38">
        <v>201.56</v>
      </c>
      <c r="CF7" s="38">
        <v>219.59</v>
      </c>
      <c r="CG7" s="38" t="s">
        <v>102</v>
      </c>
      <c r="CH7" s="38" t="s">
        <v>102</v>
      </c>
      <c r="CI7" s="38" t="s">
        <v>102</v>
      </c>
      <c r="CJ7" s="38">
        <v>221.81</v>
      </c>
      <c r="CK7" s="38">
        <v>230.02</v>
      </c>
      <c r="CL7" s="38">
        <v>219.46</v>
      </c>
      <c r="CM7" s="38" t="s">
        <v>102</v>
      </c>
      <c r="CN7" s="38" t="s">
        <v>102</v>
      </c>
      <c r="CO7" s="38" t="s">
        <v>102</v>
      </c>
      <c r="CP7" s="38">
        <v>40.4</v>
      </c>
      <c r="CQ7" s="38">
        <v>39.630000000000003</v>
      </c>
      <c r="CR7" s="38" t="s">
        <v>102</v>
      </c>
      <c r="CS7" s="38" t="s">
        <v>102</v>
      </c>
      <c r="CT7" s="38" t="s">
        <v>102</v>
      </c>
      <c r="CU7" s="38">
        <v>43.36</v>
      </c>
      <c r="CV7" s="38">
        <v>42.56</v>
      </c>
      <c r="CW7" s="38">
        <v>42.82</v>
      </c>
      <c r="CX7" s="38" t="s">
        <v>102</v>
      </c>
      <c r="CY7" s="38" t="s">
        <v>102</v>
      </c>
      <c r="CZ7" s="38" t="s">
        <v>102</v>
      </c>
      <c r="DA7" s="38">
        <v>84.77</v>
      </c>
      <c r="DB7" s="38">
        <v>85.44</v>
      </c>
      <c r="DC7" s="38" t="s">
        <v>102</v>
      </c>
      <c r="DD7" s="38" t="s">
        <v>102</v>
      </c>
      <c r="DE7" s="38" t="s">
        <v>102</v>
      </c>
      <c r="DF7" s="38">
        <v>83.06</v>
      </c>
      <c r="DG7" s="38">
        <v>83.32</v>
      </c>
      <c r="DH7" s="38">
        <v>83.36</v>
      </c>
      <c r="DI7" s="38" t="s">
        <v>102</v>
      </c>
      <c r="DJ7" s="38" t="s">
        <v>102</v>
      </c>
      <c r="DK7" s="38" t="s">
        <v>102</v>
      </c>
      <c r="DL7" s="38">
        <v>3.57</v>
      </c>
      <c r="DM7" s="38">
        <v>7.05</v>
      </c>
      <c r="DN7" s="38" t="s">
        <v>102</v>
      </c>
      <c r="DO7" s="38" t="s">
        <v>102</v>
      </c>
      <c r="DP7" s="38" t="s">
        <v>102</v>
      </c>
      <c r="DQ7" s="38">
        <v>23.93</v>
      </c>
      <c r="DR7" s="38">
        <v>24.68</v>
      </c>
      <c r="DS7" s="38">
        <v>24.88</v>
      </c>
      <c r="DT7" s="38" t="s">
        <v>102</v>
      </c>
      <c r="DU7" s="38" t="s">
        <v>102</v>
      </c>
      <c r="DV7" s="38" t="s">
        <v>102</v>
      </c>
      <c r="DW7" s="38">
        <v>0</v>
      </c>
      <c r="DX7" s="38">
        <v>0</v>
      </c>
      <c r="DY7" s="38" t="s">
        <v>102</v>
      </c>
      <c r="DZ7" s="38" t="s">
        <v>102</v>
      </c>
      <c r="EA7" s="38" t="s">
        <v>102</v>
      </c>
      <c r="EB7" s="38">
        <v>0</v>
      </c>
      <c r="EC7" s="38">
        <v>0.01</v>
      </c>
      <c r="ED7" s="38">
        <v>0.01</v>
      </c>
      <c r="EE7" s="38" t="s">
        <v>102</v>
      </c>
      <c r="EF7" s="38" t="s">
        <v>102</v>
      </c>
      <c r="EG7" s="38" t="s">
        <v>102</v>
      </c>
      <c r="EH7" s="38">
        <v>0</v>
      </c>
      <c r="EI7" s="38">
        <v>0</v>
      </c>
      <c r="EJ7" s="38" t="s">
        <v>102</v>
      </c>
      <c r="EK7" s="38" t="s">
        <v>102</v>
      </c>
      <c r="EL7" s="38" t="s">
        <v>102</v>
      </c>
      <c r="EM7" s="38">
        <v>0.09</v>
      </c>
      <c r="EN7" s="38">
        <v>0.13</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山園　裕作</cp:lastModifiedBy>
  <cp:lastPrinted>2020-01-23T02:13:15Z</cp:lastPrinted>
  <dcterms:created xsi:type="dcterms:W3CDTF">2019-12-05T04:52:14Z</dcterms:created>
  <dcterms:modified xsi:type="dcterms:W3CDTF">2020-02-05T05:03:18Z</dcterms:modified>
  <cp:category/>
</cp:coreProperties>
</file>