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FSV001V\FileSV$\課共有\財務課\財政係\【D9.03.00.05】通知等（国・県その他団体）\【公営企業】通知、照会\02【国・県照会】\13（1月）公営企業に係る「経営比較分析表」の分析等\R2.1.14【県市町村課】（照会）公営企業に係る経営比較分析表（平成３０年度決算）の分析等について\04県提出\"/>
    </mc:Choice>
  </mc:AlternateContent>
  <workbookProtection workbookAlgorithmName="SHA-512" workbookHashValue="AUWSOYJOgE6pfpv9eSal4Phj6N0fan2GdC/ehD4KpxgN0zgE0lZ2PBdAlI4mDjB5gmPYteTrYy4WJxjrlVXXBA==" workbookSaltValue="WtOBON6WDIGc70TgThgNbQ==" workbookSpinCount="100000" lockStructure="1"/>
  <bookViews>
    <workbookView xWindow="0" yWindow="0" windowWidth="6780" windowHeight="408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 r="C10" i="5" l="1"/>
  <c r="D10" i="5"/>
  <c r="E10" i="5"/>
  <c r="B10" i="5"/>
</calcChain>
</file>

<file path=xl/sharedStrings.xml><?xml version="1.0" encoding="utf-8"?>
<sst xmlns="http://schemas.openxmlformats.org/spreadsheetml/2006/main" count="228" uniqueCount="111">
  <si>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</si>
  <si>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</si>
  <si>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</si>
  <si>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</si>
  <si>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</si>
  <si>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</si>
  <si>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</si>
  <si>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</si>
  <si>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</si>
  <si>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</si>
  <si>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</si>
  <si>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</si>
  <si>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</si>
  <si>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</si>
  <si>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</si>
  <si>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</si>
  <si>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</si>
  <si>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</si>
  <si>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</si>
  <si>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</si>
  <si>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</si>
  <si>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</si>
  <si>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</si>
  <si>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</si>
  <si>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</si>
  <si>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</si>
  <si>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</si>
  <si>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</si>
  <si>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</si>
  <si>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</si>
  <si>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</si>
  <si>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</si>
  <si>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</si>
  <si>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</si>
  <si>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</si>
  <si>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</si>
  <si>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</si>
  <si>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</si>
  <si>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</si>
  <si>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</si>
  <si>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</si>
  <si>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</si>
  <si>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</si>
  <si>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</si>
  <si>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</si>
  <si>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</si>
  <si>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</si>
  <si>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</si>
  <si>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</si>
  <si>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</si>
  <si>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</si>
  <si>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</si>
  <si>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</si>
  <si>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</si>
  <si>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</si>
  <si>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</si>
  <si>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</si>
  <si>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</si>
  <si>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</si>
  <si>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</si>
  <si>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</si>
  <si>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</si>
  <si>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</si>
  <si>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</si>
  <si>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</si>
  <si>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</si>
  <si>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</si>
  <si>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</si>
  <si>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</si>
  <si>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</si>
  <si>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</si>
  <si>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</si>
  <si>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</si>
  <si>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</si>
  <si>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</si>
  <si>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</si>
  <si>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</si>
  <si>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</si>
  <si>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</si>
  <si>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</si>
  <si>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</si>
  <si>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</si>
  <si>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</si>
  <si>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</si>
  <si>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</si>
  <si>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</si>
  <si>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</si>
  <si>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</si>
  <si>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</si>
  <si>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</si>
  <si>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</si>
  <si>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</si>
  <si>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</si>
  <si>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</si>
  <si>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</si>
  <si>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</si>
  <si>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</si>
  <si>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</si>
  <si>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</si>
  <si>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</si>
  <si>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</si>
  <si>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</si>
  <si>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</si>
  <si>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</si>
  <si>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</si>
  <si>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</si>
  <si>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</si>
  <si>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</si>
  <si>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平成３０年度に策定した経営戦略を基に、安定した経営が行えるよう老朽化問題などの課題を計画的に解決し、併せて、経営の効率化、維持管理費等の抑制に努める。</t>
    <rPh sb="0" eb="2">
      <t>ヘイセイ</t>
    </rPh>
    <rPh sb="4" eb="6">
      <t>ネンド</t>
    </rPh>
    <rPh sb="7" eb="9">
      <t>サクテイ</t>
    </rPh>
    <rPh sb="11" eb="13">
      <t>ケイエイ</t>
    </rPh>
    <rPh sb="13" eb="15">
      <t>センリャク</t>
    </rPh>
    <rPh sb="16" eb="17">
      <t>モト</t>
    </rPh>
    <rPh sb="19" eb="21">
      <t>アンテイ</t>
    </rPh>
    <rPh sb="23" eb="25">
      <t>ケイエイ</t>
    </rPh>
    <rPh sb="26" eb="27">
      <t>オコナ</t>
    </rPh>
    <rPh sb="39" eb="41">
      <t>カダイ</t>
    </rPh>
    <rPh sb="42" eb="45">
      <t>ケイカクテキ</t>
    </rPh>
    <rPh sb="46" eb="48">
      <t>カイケツ</t>
    </rPh>
    <rPh sb="50" eb="51">
      <t>アワ</t>
    </rPh>
    <rPh sb="54" eb="56">
      <t>ケイエイ</t>
    </rPh>
    <rPh sb="57" eb="59">
      <t>コウリツ</t>
    </rPh>
    <rPh sb="59" eb="60">
      <t>カ</t>
    </rPh>
    <phoneticPr fontId="4"/>
  </si>
  <si>
    <t>　①有形固定資産減価償却率は、年々類似団体平均値を上回って乖離してきているため、ストックマネジメント計画により適正な維持管理に努めることが必要である。
　②③管渠の老朽化について、耐用年数を超えた管渠はなく、塩ビ管による整備が多いため、問題発生は少ないと思われるが、公共下水道への接続にあたり、汚水を長距離で圧送しているため、圧送管内部の老朽化調査を検討する必要がある。</t>
    <rPh sb="15" eb="17">
      <t>ネンネン</t>
    </rPh>
    <phoneticPr fontId="4"/>
  </si>
  <si>
    <r>
      <t>　①経常収支比率（収益で費用を賄えている比率）は、類似団体平均値と比較しても大きな差異はなく推移しているが、今後の人口減少や設備更新等を踏まえ、維持管理費の削減など、さらなる経営安定に努める必要がある
　②累積欠損金はない。
　③流動比率（短期的な債務に対する支払能力）については、適正な水準を大きく下回っているため、収支のバランスに気を配り、歳出削減に努める。
　④企業債残高対事業規模比率（使用料収入に対する企業債残高の割合）は、類似団体平均値と比べ低い数値となったが、今後、老朽化が進むにつれ更なる企業債発行が見込まれるため、計画的な更新と企業債発行の適正管理に努める。
　⑤経費回収率（</t>
    </r>
    <r>
      <rPr>
        <sz val="9"/>
        <rFont val="ＭＳ ゴシック"/>
        <family val="3"/>
        <charset val="128"/>
      </rPr>
      <t>経費を使用料で賄えているかの指標）は、類似団体平均値と比較すると良好な水準である。これは、公共下水道に直接接続することで、単体の処理施設を整備する必要がなくなったためである。しかし、数値としては100％を下回っているため、</t>
    </r>
    <r>
      <rPr>
        <sz val="9"/>
        <color theme="1"/>
        <rFont val="ＭＳ ゴシック"/>
        <family val="3"/>
        <charset val="128"/>
      </rPr>
      <t>今後とも維持管理費等の歳出抑制を図り、健全経営に努めることが必要である。
　⑥汚水処理原価（汚水処理に要した費用）については、類似団体平均値と比較すると良好な水準であるが、今後は人口減少に伴い使用水量の減少が見込まれるため、歳出抑制等経営改善に努める。
　⑦施設利用率（一日に対応可能な処理能力に対する、一日平均処理水量の割合）は、公共下水道へ接続しており、処理施設を有していないため、算出できない。
　⑧水洗化率については、類似団体平均、全国平均と比較してかなり低い水準で推移しているが、高齢者世帯が多いため、対策を講じれていない。</t>
    </r>
    <rPh sb="342" eb="344">
      <t>コウキョウ</t>
    </rPh>
    <rPh sb="344" eb="347">
      <t>ゲスイドウ</t>
    </rPh>
    <rPh sb="348" eb="350">
      <t>チョクセツ</t>
    </rPh>
    <rPh sb="350" eb="352">
      <t>セツゾク</t>
    </rPh>
    <rPh sb="358" eb="360">
      <t>タンタイ</t>
    </rPh>
    <rPh sb="361" eb="363">
      <t>ショリ</t>
    </rPh>
    <rPh sb="363" eb="365">
      <t>シセツ</t>
    </rPh>
    <rPh sb="366" eb="368">
      <t>セイビ</t>
    </rPh>
    <rPh sb="370" eb="372">
      <t>ヒツヨウ</t>
    </rPh>
    <rPh sb="388" eb="390">
      <t>スウチ</t>
    </rPh>
    <rPh sb="399" eb="401">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</si>
</sst>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0.31</c:v>
                </c:pt>
                <c:pt idx="2">
                  <c:v>0.06</c:v>
                </c:pt>
                <c:pt idx="3" formatCode="#,##0.00;&quot;△&quot;#,##0.00">
                  <c:v>0</c:v>
                </c:pt>
                <c:pt idx="4" formatCode="#,##0.00;&quot;△&quot;#,##0.00">
                  <c:v>0</c:v>
                </c:pt>
              </c:numCache>
            </c:numRef>
          </c:val>
          <c:extLst>
            <c:ext xmlns:c16="http://schemas.microsoft.com/office/drawing/2014/chart" uri="{C3380CC4-5D6E-409C-BE32-E72D297353CC}">
              <c16:uniqueId val="{00000000-83CE-4E9A-B56D-169AFC02747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83CE-4E9A-B56D-169AFC02747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DF-4337-89CA-63556AA5196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47DF-4337-89CA-63556AA5196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65.66</c:v>
                </c:pt>
                <c:pt idx="1">
                  <c:v>66.510000000000005</c:v>
                </c:pt>
                <c:pt idx="2">
                  <c:v>67.8</c:v>
                </c:pt>
                <c:pt idx="3">
                  <c:v>67.290000000000006</c:v>
                </c:pt>
                <c:pt idx="4">
                  <c:v>67.87</c:v>
                </c:pt>
              </c:numCache>
            </c:numRef>
          </c:val>
          <c:extLst>
            <c:ext xmlns:c16="http://schemas.microsoft.com/office/drawing/2014/chart" uri="{C3380CC4-5D6E-409C-BE32-E72D297353CC}">
              <c16:uniqueId val="{00000000-BD94-4F5B-B764-3307FB31617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BD94-4F5B-B764-3307FB31617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99.94</c:v>
                </c:pt>
                <c:pt idx="1">
                  <c:v>110.25</c:v>
                </c:pt>
                <c:pt idx="2">
                  <c:v>129.19999999999999</c:v>
                </c:pt>
                <c:pt idx="3">
                  <c:v>119.73</c:v>
                </c:pt>
                <c:pt idx="4">
                  <c:v>100.17</c:v>
                </c:pt>
              </c:numCache>
            </c:numRef>
          </c:val>
          <c:extLst>
            <c:ext xmlns:c16="http://schemas.microsoft.com/office/drawing/2014/chart" uri="{C3380CC4-5D6E-409C-BE32-E72D297353CC}">
              <c16:uniqueId val="{00000000-511C-476D-880E-98FA43CF7F1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101.24</c:v>
                </c:pt>
                <c:pt idx="1">
                  <c:v>100.94</c:v>
                </c:pt>
                <c:pt idx="2">
                  <c:v>100.85</c:v>
                </c:pt>
                <c:pt idx="3">
                  <c:v>102.13</c:v>
                </c:pt>
                <c:pt idx="4">
                  <c:v>101.72</c:v>
                </c:pt>
              </c:numCache>
            </c:numRef>
          </c:val>
          <c:smooth val="0"/>
          <c:extLst>
            <c:ext xmlns:c16="http://schemas.microsoft.com/office/drawing/2014/chart" uri="{C3380CC4-5D6E-409C-BE32-E72D297353CC}">
              <c16:uniqueId val="{00000001-511C-476D-880E-98FA43CF7F1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22.64</c:v>
                </c:pt>
                <c:pt idx="1">
                  <c:v>24.86</c:v>
                </c:pt>
                <c:pt idx="2">
                  <c:v>27.04</c:v>
                </c:pt>
                <c:pt idx="3">
                  <c:v>29.26</c:v>
                </c:pt>
                <c:pt idx="4">
                  <c:v>31.43</c:v>
                </c:pt>
              </c:numCache>
            </c:numRef>
          </c:val>
          <c:extLst>
            <c:ext xmlns:c16="http://schemas.microsoft.com/office/drawing/2014/chart" uri="{C3380CC4-5D6E-409C-BE32-E72D297353CC}">
              <c16:uniqueId val="{00000000-0322-45F1-BDAD-B77C623880D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22.34</c:v>
                </c:pt>
                <c:pt idx="1">
                  <c:v>22.79</c:v>
                </c:pt>
                <c:pt idx="2">
                  <c:v>22.77</c:v>
                </c:pt>
                <c:pt idx="3">
                  <c:v>23.93</c:v>
                </c:pt>
                <c:pt idx="4">
                  <c:v>24.68</c:v>
                </c:pt>
              </c:numCache>
            </c:numRef>
          </c:val>
          <c:smooth val="0"/>
          <c:extLst>
            <c:ext xmlns:c16="http://schemas.microsoft.com/office/drawing/2014/chart" uri="{C3380CC4-5D6E-409C-BE32-E72D297353CC}">
              <c16:uniqueId val="{00000001-0322-45F1-BDAD-B77C623880D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39-45A3-BEAC-DA2BC02FD10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0.04</c:v>
                </c:pt>
                <c:pt idx="2" formatCode="#,##0.00;&quot;△&quot;#,##0.00">
                  <c:v>0</c:v>
                </c:pt>
                <c:pt idx="3" formatCode="#,##0.00;&quot;△&quot;#,##0.00">
                  <c:v>0</c:v>
                </c:pt>
                <c:pt idx="4">
                  <c:v>0.01</c:v>
                </c:pt>
              </c:numCache>
            </c:numRef>
          </c:val>
          <c:smooth val="0"/>
          <c:extLst>
            <c:ext xmlns:c16="http://schemas.microsoft.com/office/drawing/2014/chart" uri="{C3380CC4-5D6E-409C-BE32-E72D297353CC}">
              <c16:uniqueId val="{00000001-8739-45A3-BEAC-DA2BC02FD10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221.11</c:v>
                </c:pt>
                <c:pt idx="1">
                  <c:v>212.47</c:v>
                </c:pt>
                <c:pt idx="2">
                  <c:v>138.21</c:v>
                </c:pt>
                <c:pt idx="3" formatCode="#,##0.00;&quot;△&quot;#,##0.00">
                  <c:v>0</c:v>
                </c:pt>
                <c:pt idx="4" formatCode="#,##0.00;&quot;△&quot;#,##0.00">
                  <c:v>0</c:v>
                </c:pt>
              </c:numCache>
            </c:numRef>
          </c:val>
          <c:extLst>
            <c:ext xmlns:c16="http://schemas.microsoft.com/office/drawing/2014/chart" uri="{C3380CC4-5D6E-409C-BE32-E72D297353CC}">
              <c16:uniqueId val="{00000000-AC7E-466A-B175-D78683364DF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184.13</c:v>
                </c:pt>
                <c:pt idx="1">
                  <c:v>101.85</c:v>
                </c:pt>
                <c:pt idx="2">
                  <c:v>110.77</c:v>
                </c:pt>
                <c:pt idx="3">
                  <c:v>109.51</c:v>
                </c:pt>
                <c:pt idx="4">
                  <c:v>112.88</c:v>
                </c:pt>
              </c:numCache>
            </c:numRef>
          </c:val>
          <c:smooth val="0"/>
          <c:extLst>
            <c:ext xmlns:c16="http://schemas.microsoft.com/office/drawing/2014/chart" uri="{C3380CC4-5D6E-409C-BE32-E72D297353CC}">
              <c16:uniqueId val="{00000001-AC7E-466A-B175-D78683364DF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137.44</c:v>
                </c:pt>
                <c:pt idx="1">
                  <c:v>23.17</c:v>
                </c:pt>
                <c:pt idx="2">
                  <c:v>64.94</c:v>
                </c:pt>
                <c:pt idx="3">
                  <c:v>67.52</c:v>
                </c:pt>
                <c:pt idx="4">
                  <c:v>30.53</c:v>
                </c:pt>
              </c:numCache>
            </c:numRef>
          </c:val>
          <c:extLst>
            <c:ext xmlns:c16="http://schemas.microsoft.com/office/drawing/2014/chart" uri="{C3380CC4-5D6E-409C-BE32-E72D297353CC}">
              <c16:uniqueId val="{00000000-8C8A-43B9-8F07-ED5B5BCC158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63.22</c:v>
                </c:pt>
                <c:pt idx="1">
                  <c:v>49.07</c:v>
                </c:pt>
                <c:pt idx="2">
                  <c:v>46.78</c:v>
                </c:pt>
                <c:pt idx="3">
                  <c:v>47.44</c:v>
                </c:pt>
                <c:pt idx="4">
                  <c:v>49.18</c:v>
                </c:pt>
              </c:numCache>
            </c:numRef>
          </c:val>
          <c:smooth val="0"/>
          <c:extLst>
            <c:ext xmlns:c16="http://schemas.microsoft.com/office/drawing/2014/chart" uri="{C3380CC4-5D6E-409C-BE32-E72D297353CC}">
              <c16:uniqueId val="{00000001-8C8A-43B9-8F07-ED5B5BCC158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formatCode="#,##0.00;&quot;△&quot;#,##0.00;&quot;-&quot;">
                  <c:v>1686.86</c:v>
                </c:pt>
                <c:pt idx="4" formatCode="#,##0.00;&quot;△&quot;#,##0.00;&quot;-&quot;">
                  <c:v>739.36</c:v>
                </c:pt>
              </c:numCache>
            </c:numRef>
          </c:val>
          <c:extLst>
            <c:ext xmlns:c16="http://schemas.microsoft.com/office/drawing/2014/chart" uri="{C3380CC4-5D6E-409C-BE32-E72D297353CC}">
              <c16:uniqueId val="{00000000-787A-477A-8FBA-C958216DD2B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787A-477A-8FBA-C958216DD2B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89.6</c:v>
                </c:pt>
                <c:pt idx="1">
                  <c:v>120.94</c:v>
                </c:pt>
                <c:pt idx="2">
                  <c:v>127.26</c:v>
                </c:pt>
                <c:pt idx="3">
                  <c:v>93.57</c:v>
                </c:pt>
                <c:pt idx="4">
                  <c:v>94.82</c:v>
                </c:pt>
              </c:numCache>
            </c:numRef>
          </c:val>
          <c:extLst>
            <c:ext xmlns:c16="http://schemas.microsoft.com/office/drawing/2014/chart" uri="{C3380CC4-5D6E-409C-BE32-E72D297353CC}">
              <c16:uniqueId val="{00000000-50FD-4BE9-9671-46739A18CA8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50FD-4BE9-9671-46739A18CA8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145.94</c:v>
                </c:pt>
                <c:pt idx="1">
                  <c:v>109.32</c:v>
                </c:pt>
                <c:pt idx="2">
                  <c:v>131.85</c:v>
                </c:pt>
                <c:pt idx="3">
                  <c:v>150</c:v>
                </c:pt>
                <c:pt idx="4">
                  <c:v>150</c:v>
                </c:pt>
              </c:numCache>
            </c:numRef>
          </c:val>
          <c:extLst>
            <c:ext xmlns:c16="http://schemas.microsoft.com/office/drawing/2014/chart" uri="{C3380CC4-5D6E-409C-BE32-E72D297353CC}">
              <c16:uniqueId val="{00000000-A8F5-42C6-9297-8D7C0EE3CC5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A8F5-42C6-9297-8D7C0EE3CC5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112" zoomScaleNormal="112"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山鹿市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8">
        <f>データ!S6</f>
        <v>52244</v>
      </c>
      <c r="AM8" s="68"/>
      <c r="AN8" s="68"/>
      <c r="AO8" s="68"/>
      <c r="AP8" s="68"/>
      <c r="AQ8" s="68"/>
      <c r="AR8" s="68"/>
      <c r="AS8" s="68"/>
      <c r="AT8" s="67">
        <f>データ!T6</f>
        <v>299.69</v>
      </c>
      <c r="AU8" s="67"/>
      <c r="AV8" s="67"/>
      <c r="AW8" s="67"/>
      <c r="AX8" s="67"/>
      <c r="AY8" s="67"/>
      <c r="AZ8" s="67"/>
      <c r="BA8" s="67"/>
      <c r="BB8" s="67">
        <f>データ!U6</f>
        <v>174.33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52.74</v>
      </c>
      <c r="J10" s="67"/>
      <c r="K10" s="67"/>
      <c r="L10" s="67"/>
      <c r="M10" s="67"/>
      <c r="N10" s="67"/>
      <c r="O10" s="67"/>
      <c r="P10" s="67">
        <f>データ!P6</f>
        <v>10.69</v>
      </c>
      <c r="Q10" s="67"/>
      <c r="R10" s="67"/>
      <c r="S10" s="67"/>
      <c r="T10" s="67"/>
      <c r="U10" s="67"/>
      <c r="V10" s="67"/>
      <c r="W10" s="67">
        <f>データ!Q6</f>
        <v>88.4</v>
      </c>
      <c r="X10" s="67"/>
      <c r="Y10" s="67"/>
      <c r="Z10" s="67"/>
      <c r="AA10" s="67"/>
      <c r="AB10" s="67"/>
      <c r="AC10" s="67"/>
      <c r="AD10" s="68">
        <f>データ!R6</f>
        <v>3495</v>
      </c>
      <c r="AE10" s="68"/>
      <c r="AF10" s="68"/>
      <c r="AG10" s="68"/>
      <c r="AH10" s="68"/>
      <c r="AI10" s="68"/>
      <c r="AJ10" s="68"/>
      <c r="AK10" s="2"/>
      <c r="AL10" s="68">
        <f>データ!V6</f>
        <v>5558</v>
      </c>
      <c r="AM10" s="68"/>
      <c r="AN10" s="68"/>
      <c r="AO10" s="68"/>
      <c r="AP10" s="68"/>
      <c r="AQ10" s="68"/>
      <c r="AR10" s="68"/>
      <c r="AS10" s="68"/>
      <c r="AT10" s="67">
        <f>データ!W6</f>
        <v>2</v>
      </c>
      <c r="AU10" s="67"/>
      <c r="AV10" s="67"/>
      <c r="AW10" s="67"/>
      <c r="AX10" s="67"/>
      <c r="AY10" s="67"/>
      <c r="AZ10" s="67"/>
      <c r="BA10" s="67"/>
      <c r="BB10" s="67">
        <f>データ!X6</f>
        <v>2779</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108</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AUfKoseeVW+TnvMQJnR6JYEDxM/1lbgnLvQPN+9UGlGQapxCbkvYdm0KfCnQomK5FdfU5VhOeMxu+VLLfPX5qQ==" saltValue="jNI9BSYk2YjVcEidM2T4l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432083</v>
      </c>
      <c r="D6" s="33">
        <f t="shared" si="3"/>
        <v>46</v>
      </c>
      <c r="E6" s="33">
        <f t="shared" si="3"/>
        <v>17</v>
      </c>
      <c r="F6" s="33">
        <f t="shared" si="3"/>
        <v>4</v>
      </c>
      <c r="G6" s="33">
        <f t="shared" si="3"/>
        <v>0</v>
      </c>
      <c r="H6" s="33" t="str">
        <f t="shared" si="3"/>
        <v>熊本県　山鹿市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52.74</v>
      </c>
      <c r="P6" s="34">
        <f t="shared" si="3"/>
        <v>10.69</v>
      </c>
      <c r="Q6" s="34">
        <f t="shared" si="3"/>
        <v>88.4</v>
      </c>
      <c r="R6" s="34">
        <f t="shared" si="3"/>
        <v>3495</v>
      </c>
      <c r="S6" s="34">
        <f t="shared" si="3"/>
        <v>52244</v>
      </c>
      <c r="T6" s="34">
        <f t="shared" si="3"/>
        <v>299.69</v>
      </c>
      <c r="U6" s="34">
        <f t="shared" si="3"/>
        <v>174.33</v>
      </c>
      <c r="V6" s="34">
        <f t="shared" si="3"/>
        <v>5558</v>
      </c>
      <c r="W6" s="34">
        <f t="shared" si="3"/>
        <v>2</v>
      </c>
      <c r="X6" s="34">
        <f t="shared" si="3"/>
        <v>2779</v>
      </c>
      <c r="Y6" s="35">
        <f>IF(Y7="",NA(),Y7)</f>
        <v>99.94</v>
      </c>
      <c r="Z6" s="35">
        <f t="shared" ref="Z6:AH6" si="4">IF(Z7="",NA(),Z7)</f>
        <v>110.25</v>
      </c>
      <c r="AA6" s="35">
        <f t="shared" si="4"/>
        <v>129.19999999999999</v>
      </c>
      <c r="AB6" s="35">
        <f t="shared" si="4"/>
        <v>119.73</v>
      </c>
      <c r="AC6" s="35">
        <f t="shared" si="4"/>
        <v>100.17</v>
      </c>
      <c r="AD6" s="35">
        <f t="shared" si="4"/>
        <v>101.24</v>
      </c>
      <c r="AE6" s="35">
        <f t="shared" si="4"/>
        <v>100.94</v>
      </c>
      <c r="AF6" s="35">
        <f t="shared" si="4"/>
        <v>100.85</v>
      </c>
      <c r="AG6" s="35">
        <f t="shared" si="4"/>
        <v>102.13</v>
      </c>
      <c r="AH6" s="35">
        <f t="shared" si="4"/>
        <v>101.72</v>
      </c>
      <c r="AI6" s="34" t="str">
        <f>IF(AI7="","",IF(AI7="-","【-】","【"&amp;SUBSTITUTE(TEXT(AI7,"#,##0.00"),"-","△")&amp;"】"))</f>
        <v>【101.92】</v>
      </c>
      <c r="AJ6" s="35">
        <f>IF(AJ7="",NA(),AJ7)</f>
        <v>221.11</v>
      </c>
      <c r="AK6" s="35">
        <f t="shared" ref="AK6:AS6" si="5">IF(AK7="",NA(),AK7)</f>
        <v>212.47</v>
      </c>
      <c r="AL6" s="35">
        <f t="shared" si="5"/>
        <v>138.21</v>
      </c>
      <c r="AM6" s="34">
        <f t="shared" si="5"/>
        <v>0</v>
      </c>
      <c r="AN6" s="34">
        <f t="shared" si="5"/>
        <v>0</v>
      </c>
      <c r="AO6" s="35">
        <f t="shared" si="5"/>
        <v>184.13</v>
      </c>
      <c r="AP6" s="35">
        <f t="shared" si="5"/>
        <v>101.85</v>
      </c>
      <c r="AQ6" s="35">
        <f t="shared" si="5"/>
        <v>110.77</v>
      </c>
      <c r="AR6" s="35">
        <f t="shared" si="5"/>
        <v>109.51</v>
      </c>
      <c r="AS6" s="35">
        <f t="shared" si="5"/>
        <v>112.88</v>
      </c>
      <c r="AT6" s="34" t="str">
        <f>IF(AT7="","",IF(AT7="-","【-】","【"&amp;SUBSTITUTE(TEXT(AT7,"#,##0.00"),"-","△")&amp;"】"))</f>
        <v>【88.06】</v>
      </c>
      <c r="AU6" s="35">
        <f>IF(AU7="",NA(),AU7)</f>
        <v>137.44</v>
      </c>
      <c r="AV6" s="35">
        <f t="shared" ref="AV6:BD6" si="6">IF(AV7="",NA(),AV7)</f>
        <v>23.17</v>
      </c>
      <c r="AW6" s="35">
        <f t="shared" si="6"/>
        <v>64.94</v>
      </c>
      <c r="AX6" s="35">
        <f t="shared" si="6"/>
        <v>67.52</v>
      </c>
      <c r="AY6" s="35">
        <f t="shared" si="6"/>
        <v>30.53</v>
      </c>
      <c r="AZ6" s="35">
        <f t="shared" si="6"/>
        <v>63.22</v>
      </c>
      <c r="BA6" s="35">
        <f t="shared" si="6"/>
        <v>49.07</v>
      </c>
      <c r="BB6" s="35">
        <f t="shared" si="6"/>
        <v>46.78</v>
      </c>
      <c r="BC6" s="35">
        <f t="shared" si="6"/>
        <v>47.44</v>
      </c>
      <c r="BD6" s="35">
        <f t="shared" si="6"/>
        <v>49.18</v>
      </c>
      <c r="BE6" s="34" t="str">
        <f>IF(BE7="","",IF(BE7="-","【-】","【"&amp;SUBSTITUTE(TEXT(BE7,"#,##0.00"),"-","△")&amp;"】"))</f>
        <v>【54.23】</v>
      </c>
      <c r="BF6" s="34">
        <f>IF(BF7="",NA(),BF7)</f>
        <v>0</v>
      </c>
      <c r="BG6" s="34">
        <f t="shared" ref="BG6:BO6" si="7">IF(BG7="",NA(),BG7)</f>
        <v>0</v>
      </c>
      <c r="BH6" s="34">
        <f t="shared" si="7"/>
        <v>0</v>
      </c>
      <c r="BI6" s="35">
        <f t="shared" si="7"/>
        <v>1686.86</v>
      </c>
      <c r="BJ6" s="35">
        <f t="shared" si="7"/>
        <v>739.36</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89.6</v>
      </c>
      <c r="BR6" s="35">
        <f t="shared" ref="BR6:BZ6" si="8">IF(BR7="",NA(),BR7)</f>
        <v>120.94</v>
      </c>
      <c r="BS6" s="35">
        <f t="shared" si="8"/>
        <v>127.26</v>
      </c>
      <c r="BT6" s="35">
        <f t="shared" si="8"/>
        <v>93.57</v>
      </c>
      <c r="BU6" s="35">
        <f t="shared" si="8"/>
        <v>94.82</v>
      </c>
      <c r="BV6" s="35">
        <f t="shared" si="8"/>
        <v>66.56</v>
      </c>
      <c r="BW6" s="35">
        <f t="shared" si="8"/>
        <v>66.22</v>
      </c>
      <c r="BX6" s="35">
        <f t="shared" si="8"/>
        <v>69.87</v>
      </c>
      <c r="BY6" s="35">
        <f t="shared" si="8"/>
        <v>74.3</v>
      </c>
      <c r="BZ6" s="35">
        <f t="shared" si="8"/>
        <v>72.260000000000005</v>
      </c>
      <c r="CA6" s="34" t="str">
        <f>IF(CA7="","",IF(CA7="-","【-】","【"&amp;SUBSTITUTE(TEXT(CA7,"#,##0.00"),"-","△")&amp;"】"))</f>
        <v>【74.48】</v>
      </c>
      <c r="CB6" s="35">
        <f>IF(CB7="",NA(),CB7)</f>
        <v>145.94</v>
      </c>
      <c r="CC6" s="35">
        <f t="shared" ref="CC6:CK6" si="9">IF(CC7="",NA(),CC7)</f>
        <v>109.32</v>
      </c>
      <c r="CD6" s="35">
        <f t="shared" si="9"/>
        <v>131.85</v>
      </c>
      <c r="CE6" s="35">
        <f t="shared" si="9"/>
        <v>150</v>
      </c>
      <c r="CF6" s="35">
        <f t="shared" si="9"/>
        <v>150</v>
      </c>
      <c r="CG6" s="35">
        <f t="shared" si="9"/>
        <v>244.29</v>
      </c>
      <c r="CH6" s="35">
        <f t="shared" si="9"/>
        <v>246.72</v>
      </c>
      <c r="CI6" s="35">
        <f t="shared" si="9"/>
        <v>234.96</v>
      </c>
      <c r="CJ6" s="35">
        <f t="shared" si="9"/>
        <v>221.81</v>
      </c>
      <c r="CK6" s="35">
        <f t="shared" si="9"/>
        <v>230.02</v>
      </c>
      <c r="CL6" s="34" t="str">
        <f>IF(CL7="","",IF(CL7="-","【-】","【"&amp;SUBSTITUTE(TEXT(CL7,"#,##0.00"),"-","△")&amp;"】"))</f>
        <v>【219.46】</v>
      </c>
      <c r="CM6" s="35" t="str">
        <f>IF(CM7="",NA(),CM7)</f>
        <v>-</v>
      </c>
      <c r="CN6" s="35" t="str">
        <f t="shared" ref="CN6:CV6" si="10">IF(CN7="",NA(),CN7)</f>
        <v>-</v>
      </c>
      <c r="CO6" s="35" t="str">
        <f t="shared" si="10"/>
        <v>-</v>
      </c>
      <c r="CP6" s="35" t="str">
        <f t="shared" si="10"/>
        <v>-</v>
      </c>
      <c r="CQ6" s="35" t="str">
        <f t="shared" si="10"/>
        <v>-</v>
      </c>
      <c r="CR6" s="35">
        <f t="shared" si="10"/>
        <v>43.58</v>
      </c>
      <c r="CS6" s="35">
        <f t="shared" si="10"/>
        <v>41.35</v>
      </c>
      <c r="CT6" s="35">
        <f t="shared" si="10"/>
        <v>42.9</v>
      </c>
      <c r="CU6" s="35">
        <f t="shared" si="10"/>
        <v>43.36</v>
      </c>
      <c r="CV6" s="35">
        <f t="shared" si="10"/>
        <v>42.56</v>
      </c>
      <c r="CW6" s="34" t="str">
        <f>IF(CW7="","",IF(CW7="-","【-】","【"&amp;SUBSTITUTE(TEXT(CW7,"#,##0.00"),"-","△")&amp;"】"))</f>
        <v>【42.82】</v>
      </c>
      <c r="CX6" s="35">
        <f>IF(CX7="",NA(),CX7)</f>
        <v>65.66</v>
      </c>
      <c r="CY6" s="35">
        <f t="shared" ref="CY6:DG6" si="11">IF(CY7="",NA(),CY7)</f>
        <v>66.510000000000005</v>
      </c>
      <c r="CZ6" s="35">
        <f t="shared" si="11"/>
        <v>67.8</v>
      </c>
      <c r="DA6" s="35">
        <f t="shared" si="11"/>
        <v>67.290000000000006</v>
      </c>
      <c r="DB6" s="35">
        <f t="shared" si="11"/>
        <v>67.87</v>
      </c>
      <c r="DC6" s="35">
        <f t="shared" si="11"/>
        <v>82.35</v>
      </c>
      <c r="DD6" s="35">
        <f t="shared" si="11"/>
        <v>82.9</v>
      </c>
      <c r="DE6" s="35">
        <f t="shared" si="11"/>
        <v>83.5</v>
      </c>
      <c r="DF6" s="35">
        <f t="shared" si="11"/>
        <v>83.06</v>
      </c>
      <c r="DG6" s="35">
        <f t="shared" si="11"/>
        <v>83.32</v>
      </c>
      <c r="DH6" s="34" t="str">
        <f>IF(DH7="","",IF(DH7="-","【-】","【"&amp;SUBSTITUTE(TEXT(DH7,"#,##0.00"),"-","△")&amp;"】"))</f>
        <v>【83.36】</v>
      </c>
      <c r="DI6" s="35">
        <f>IF(DI7="",NA(),DI7)</f>
        <v>22.64</v>
      </c>
      <c r="DJ6" s="35">
        <f t="shared" ref="DJ6:DR6" si="12">IF(DJ7="",NA(),DJ7)</f>
        <v>24.86</v>
      </c>
      <c r="DK6" s="35">
        <f t="shared" si="12"/>
        <v>27.04</v>
      </c>
      <c r="DL6" s="35">
        <f t="shared" si="12"/>
        <v>29.26</v>
      </c>
      <c r="DM6" s="35">
        <f t="shared" si="12"/>
        <v>31.43</v>
      </c>
      <c r="DN6" s="35">
        <f t="shared" si="12"/>
        <v>22.34</v>
      </c>
      <c r="DO6" s="35">
        <f t="shared" si="12"/>
        <v>22.79</v>
      </c>
      <c r="DP6" s="35">
        <f t="shared" si="12"/>
        <v>22.77</v>
      </c>
      <c r="DQ6" s="35">
        <f t="shared" si="12"/>
        <v>23.93</v>
      </c>
      <c r="DR6" s="35">
        <f t="shared" si="12"/>
        <v>24.68</v>
      </c>
      <c r="DS6" s="34" t="str">
        <f>IF(DS7="","",IF(DS7="-","【-】","【"&amp;SUBSTITUTE(TEXT(DS7,"#,##0.00"),"-","△")&amp;"】"))</f>
        <v>【24.88】</v>
      </c>
      <c r="DT6" s="34">
        <f>IF(DT7="",NA(),DT7)</f>
        <v>0</v>
      </c>
      <c r="DU6" s="34">
        <f t="shared" ref="DU6:EC6" si="13">IF(DU7="",NA(),DU7)</f>
        <v>0</v>
      </c>
      <c r="DV6" s="34">
        <f t="shared" si="13"/>
        <v>0</v>
      </c>
      <c r="DW6" s="34">
        <f t="shared" si="13"/>
        <v>0</v>
      </c>
      <c r="DX6" s="34">
        <f t="shared" si="13"/>
        <v>0</v>
      </c>
      <c r="DY6" s="34">
        <f t="shared" si="13"/>
        <v>0</v>
      </c>
      <c r="DZ6" s="35">
        <f t="shared" si="13"/>
        <v>0.04</v>
      </c>
      <c r="EA6" s="34">
        <f t="shared" si="13"/>
        <v>0</v>
      </c>
      <c r="EB6" s="34">
        <f t="shared" si="13"/>
        <v>0</v>
      </c>
      <c r="EC6" s="35">
        <f t="shared" si="13"/>
        <v>0.01</v>
      </c>
      <c r="ED6" s="34" t="str">
        <f>IF(ED7="","",IF(ED7="-","【-】","【"&amp;SUBSTITUTE(TEXT(ED7,"#,##0.00"),"-","△")&amp;"】"))</f>
        <v>【0.01】</v>
      </c>
      <c r="EE6" s="34">
        <f>IF(EE7="",NA(),EE7)</f>
        <v>0</v>
      </c>
      <c r="EF6" s="35">
        <f t="shared" ref="EF6:EN6" si="14">IF(EF7="",NA(),EF7)</f>
        <v>0.31</v>
      </c>
      <c r="EG6" s="35">
        <f t="shared" si="14"/>
        <v>0.06</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8" s="36" customFormat="1" x14ac:dyDescent="0.15">
      <c r="A7" s="28"/>
      <c r="B7" s="37">
        <v>2018</v>
      </c>
      <c r="C7" s="37">
        <v>432083</v>
      </c>
      <c r="D7" s="37">
        <v>46</v>
      </c>
      <c r="E7" s="37">
        <v>17</v>
      </c>
      <c r="F7" s="37">
        <v>4</v>
      </c>
      <c r="G7" s="37">
        <v>0</v>
      </c>
      <c r="H7" s="37" t="s">
        <v>96</v>
      </c>
      <c r="I7" s="37" t="s">
        <v>97</v>
      </c>
      <c r="J7" s="37" t="s">
        <v>98</v>
      </c>
      <c r="K7" s="37" t="s">
        <v>99</v>
      </c>
      <c r="L7" s="37" t="s">
        <v>100</v>
      </c>
      <c r="M7" s="37" t="s">
        <v>101</v>
      </c>
      <c r="N7" s="38" t="s">
        <v>102</v>
      </c>
      <c r="O7" s="38">
        <v>52.74</v>
      </c>
      <c r="P7" s="38">
        <v>10.69</v>
      </c>
      <c r="Q7" s="38">
        <v>88.4</v>
      </c>
      <c r="R7" s="38">
        <v>3495</v>
      </c>
      <c r="S7" s="38">
        <v>52244</v>
      </c>
      <c r="T7" s="38">
        <v>299.69</v>
      </c>
      <c r="U7" s="38">
        <v>174.33</v>
      </c>
      <c r="V7" s="38">
        <v>5558</v>
      </c>
      <c r="W7" s="38">
        <v>2</v>
      </c>
      <c r="X7" s="38">
        <v>2779</v>
      </c>
      <c r="Y7" s="38">
        <v>99.94</v>
      </c>
      <c r="Z7" s="38">
        <v>110.25</v>
      </c>
      <c r="AA7" s="38">
        <v>129.19999999999999</v>
      </c>
      <c r="AB7" s="38">
        <v>119.73</v>
      </c>
      <c r="AC7" s="38">
        <v>100.17</v>
      </c>
      <c r="AD7" s="38">
        <v>101.24</v>
      </c>
      <c r="AE7" s="38">
        <v>100.94</v>
      </c>
      <c r="AF7" s="38">
        <v>100.85</v>
      </c>
      <c r="AG7" s="38">
        <v>102.13</v>
      </c>
      <c r="AH7" s="38">
        <v>101.72</v>
      </c>
      <c r="AI7" s="38">
        <v>101.92</v>
      </c>
      <c r="AJ7" s="38">
        <v>221.11</v>
      </c>
      <c r="AK7" s="38">
        <v>212.47</v>
      </c>
      <c r="AL7" s="38">
        <v>138.21</v>
      </c>
      <c r="AM7" s="38">
        <v>0</v>
      </c>
      <c r="AN7" s="38">
        <v>0</v>
      </c>
      <c r="AO7" s="38">
        <v>184.13</v>
      </c>
      <c r="AP7" s="38">
        <v>101.85</v>
      </c>
      <c r="AQ7" s="38">
        <v>110.77</v>
      </c>
      <c r="AR7" s="38">
        <v>109.51</v>
      </c>
      <c r="AS7" s="38">
        <v>112.88</v>
      </c>
      <c r="AT7" s="38">
        <v>88.06</v>
      </c>
      <c r="AU7" s="38">
        <v>137.44</v>
      </c>
      <c r="AV7" s="38">
        <v>23.17</v>
      </c>
      <c r="AW7" s="38">
        <v>64.94</v>
      </c>
      <c r="AX7" s="38">
        <v>67.52</v>
      </c>
      <c r="AY7" s="38">
        <v>30.53</v>
      </c>
      <c r="AZ7" s="38">
        <v>63.22</v>
      </c>
      <c r="BA7" s="38">
        <v>49.07</v>
      </c>
      <c r="BB7" s="38">
        <v>46.78</v>
      </c>
      <c r="BC7" s="38">
        <v>47.44</v>
      </c>
      <c r="BD7" s="38">
        <v>49.18</v>
      </c>
      <c r="BE7" s="38">
        <v>54.23</v>
      </c>
      <c r="BF7" s="38">
        <v>0</v>
      </c>
      <c r="BG7" s="38">
        <v>0</v>
      </c>
      <c r="BH7" s="38">
        <v>0</v>
      </c>
      <c r="BI7" s="38">
        <v>1686.86</v>
      </c>
      <c r="BJ7" s="38">
        <v>739.36</v>
      </c>
      <c r="BK7" s="38">
        <v>1436</v>
      </c>
      <c r="BL7" s="38">
        <v>1434.89</v>
      </c>
      <c r="BM7" s="38">
        <v>1298.9100000000001</v>
      </c>
      <c r="BN7" s="38">
        <v>1243.71</v>
      </c>
      <c r="BO7" s="38">
        <v>1194.1500000000001</v>
      </c>
      <c r="BP7" s="38">
        <v>1209.4000000000001</v>
      </c>
      <c r="BQ7" s="38">
        <v>89.6</v>
      </c>
      <c r="BR7" s="38">
        <v>120.94</v>
      </c>
      <c r="BS7" s="38">
        <v>127.26</v>
      </c>
      <c r="BT7" s="38">
        <v>93.57</v>
      </c>
      <c r="BU7" s="38">
        <v>94.82</v>
      </c>
      <c r="BV7" s="38">
        <v>66.56</v>
      </c>
      <c r="BW7" s="38">
        <v>66.22</v>
      </c>
      <c r="BX7" s="38">
        <v>69.87</v>
      </c>
      <c r="BY7" s="38">
        <v>74.3</v>
      </c>
      <c r="BZ7" s="38">
        <v>72.260000000000005</v>
      </c>
      <c r="CA7" s="38">
        <v>74.48</v>
      </c>
      <c r="CB7" s="38">
        <v>145.94</v>
      </c>
      <c r="CC7" s="38">
        <v>109.32</v>
      </c>
      <c r="CD7" s="38">
        <v>131.85</v>
      </c>
      <c r="CE7" s="38">
        <v>150</v>
      </c>
      <c r="CF7" s="38">
        <v>150</v>
      </c>
      <c r="CG7" s="38">
        <v>244.29</v>
      </c>
      <c r="CH7" s="38">
        <v>246.72</v>
      </c>
      <c r="CI7" s="38">
        <v>234.96</v>
      </c>
      <c r="CJ7" s="38">
        <v>221.81</v>
      </c>
      <c r="CK7" s="38">
        <v>230.02</v>
      </c>
      <c r="CL7" s="38">
        <v>219.46</v>
      </c>
      <c r="CM7" s="38" t="s">
        <v>102</v>
      </c>
      <c r="CN7" s="38" t="s">
        <v>102</v>
      </c>
      <c r="CO7" s="38" t="s">
        <v>102</v>
      </c>
      <c r="CP7" s="38" t="s">
        <v>102</v>
      </c>
      <c r="CQ7" s="38" t="s">
        <v>102</v>
      </c>
      <c r="CR7" s="38">
        <v>43.58</v>
      </c>
      <c r="CS7" s="38">
        <v>41.35</v>
      </c>
      <c r="CT7" s="38">
        <v>42.9</v>
      </c>
      <c r="CU7" s="38">
        <v>43.36</v>
      </c>
      <c r="CV7" s="38">
        <v>42.56</v>
      </c>
      <c r="CW7" s="38">
        <v>42.82</v>
      </c>
      <c r="CX7" s="38">
        <v>65.66</v>
      </c>
      <c r="CY7" s="38">
        <v>66.510000000000005</v>
      </c>
      <c r="CZ7" s="38">
        <v>67.8</v>
      </c>
      <c r="DA7" s="38">
        <v>67.290000000000006</v>
      </c>
      <c r="DB7" s="38">
        <v>67.87</v>
      </c>
      <c r="DC7" s="38">
        <v>82.35</v>
      </c>
      <c r="DD7" s="38">
        <v>82.9</v>
      </c>
      <c r="DE7" s="38">
        <v>83.5</v>
      </c>
      <c r="DF7" s="38">
        <v>83.06</v>
      </c>
      <c r="DG7" s="38">
        <v>83.32</v>
      </c>
      <c r="DH7" s="38">
        <v>83.36</v>
      </c>
      <c r="DI7" s="38">
        <v>22.64</v>
      </c>
      <c r="DJ7" s="38">
        <v>24.86</v>
      </c>
      <c r="DK7" s="38">
        <v>27.04</v>
      </c>
      <c r="DL7" s="38">
        <v>29.26</v>
      </c>
      <c r="DM7" s="38">
        <v>31.43</v>
      </c>
      <c r="DN7" s="38">
        <v>22.34</v>
      </c>
      <c r="DO7" s="38">
        <v>22.79</v>
      </c>
      <c r="DP7" s="38">
        <v>22.77</v>
      </c>
      <c r="DQ7" s="38">
        <v>23.93</v>
      </c>
      <c r="DR7" s="38">
        <v>24.68</v>
      </c>
      <c r="DS7" s="38">
        <v>24.88</v>
      </c>
      <c r="DT7" s="38">
        <v>0</v>
      </c>
      <c r="DU7" s="38">
        <v>0</v>
      </c>
      <c r="DV7" s="38">
        <v>0</v>
      </c>
      <c r="DW7" s="38">
        <v>0</v>
      </c>
      <c r="DX7" s="38">
        <v>0</v>
      </c>
      <c r="DY7" s="38">
        <v>0</v>
      </c>
      <c r="DZ7" s="38">
        <v>0.04</v>
      </c>
      <c r="EA7" s="38">
        <v>0</v>
      </c>
      <c r="EB7" s="38">
        <v>0</v>
      </c>
      <c r="EC7" s="38">
        <v>0.01</v>
      </c>
      <c r="ED7" s="38">
        <v>0.01</v>
      </c>
      <c r="EE7" s="38">
        <v>0</v>
      </c>
      <c r="EF7" s="38">
        <v>0.31</v>
      </c>
      <c r="EG7" s="38">
        <v>0.06</v>
      </c>
      <c r="EH7" s="38">
        <v>0</v>
      </c>
      <c r="EI7" s="38">
        <v>0</v>
      </c>
      <c r="EJ7" s="38">
        <v>0.04</v>
      </c>
      <c r="EK7" s="38">
        <v>7.0000000000000007E-2</v>
      </c>
      <c r="EL7" s="38">
        <v>0.09</v>
      </c>
      <c r="EM7" s="38">
        <v>0.09</v>
      </c>
      <c r="EN7" s="38">
        <v>0.13</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川上 穂高</cp:lastModifiedBy>
  <cp:lastPrinted>2020-01-21T02:31:48Z</cp:lastPrinted>
  <dcterms:created xsi:type="dcterms:W3CDTF">2019-12-05T04:52:13Z</dcterms:created>
  <dcterms:modified xsi:type="dcterms:W3CDTF">2020-02-12T06:13:24Z</dcterms:modified>
  <cp:category/>
</cp:coreProperties>
</file>