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21_菊陽町【下水道】格納済\（下水道（法適）\"/>
    </mc:Choice>
  </mc:AlternateContent>
  <workbookProtection workbookAlgorithmName="SHA-512" workbookHashValue="J8HPCIsXU9eWyk04Jj51f4quP0JuL3DvLy61MPWaNeNPf8aNIu6VBpDxN2OjiAU2wySfdkz8t2nkNnx8YxTsjA==" workbookSaltValue="p39OFIdHq1lh2kLOq6zoWQ==" workbookSpinCount="100000" lockStructure="1"/>
  <bookViews>
    <workbookView xWindow="0" yWindow="0" windowWidth="20490" windowHeight="709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5" l="1"/>
  <c r="D10" i="5"/>
  <c r="C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L10" i="4"/>
  <c r="AD10" i="4"/>
  <c r="B10" i="4"/>
  <c r="AD8" i="4"/>
  <c r="I8" i="4"/>
  <c r="B8" i="4"/>
  <c r="B10" i="5" l="1"/>
</calcChain>
</file>

<file path=xl/sharedStrings.xml><?xml version="1.0" encoding="utf-8"?>
<sst xmlns="http://schemas.openxmlformats.org/spreadsheetml/2006/main" count="228" uniqueCount="110">
  <si>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</si>
  <si>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</si>
  <si>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</si>
  <si>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</si>
  <si>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</si>
  <si>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</si>
  <si>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</si>
  <si>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</si>
  <si>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</si>
  <si>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</si>
  <si>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</si>
  <si>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</si>
  <si>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</si>
  <si>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</si>
  <si>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</si>
  <si>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</si>
  <si>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</si>
  <si>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</si>
  <si>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</si>
  <si>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</si>
  <si>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</si>
  <si>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</si>
  <si>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</si>
  <si>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</si>
  <si>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</si>
  <si>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</si>
  <si>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</si>
  <si>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</si>
  <si>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</si>
  <si>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</si>
  <si>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</si>
  <si>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</si>
  <si>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</si>
  <si>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</si>
  <si>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</si>
  <si>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</si>
  <si>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</si>
  <si>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</si>
  <si>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</si>
  <si>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</si>
  <si>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</si>
  <si>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</si>
  <si>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</si>
  <si>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</si>
  <si>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</si>
  <si>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</si>
  <si>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</si>
  <si>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</si>
  <si>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</si>
  <si>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</si>
  <si>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</si>
  <si>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</si>
  <si>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</si>
  <si>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</si>
  <si>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</si>
  <si>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</si>
  <si>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</si>
  <si>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</si>
  <si>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</si>
  <si>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</si>
  <si>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</si>
  <si>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</si>
  <si>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</si>
  <si>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</si>
  <si>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</si>
  <si>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</si>
  <si>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</si>
  <si>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</si>
  <si>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</si>
  <si>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</si>
  <si>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</si>
  <si>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</si>
  <si>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</si>
  <si>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</si>
  <si>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</si>
  <si>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</si>
  <si>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</si>
  <si>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</si>
  <si>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</si>
  <si>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</si>
  <si>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</si>
  <si>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</si>
  <si>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</si>
  <si>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</si>
  <si>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</si>
  <si>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</si>
  <si>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</si>
  <si>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</si>
  <si>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</si>
  <si>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</si>
  <si>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</si>
  <si>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</si>
  <si>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</si>
  <si>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</si>
  <si>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</si>
  <si>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菊陽町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</si>
  <si>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</si>
  <si>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</si>
  <si>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</si>
  <si>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</si>
  <si>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</si>
  <si>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</si>
  <si>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</si>
  <si>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</si>
  <si>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</si>
  <si>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</si>
  <si>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</si>
  <si>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上記に記載したとおり、今後、ストックマネジメント計画による長期的なスパンによる計画的・効率的な投資計画を踏まえた上で、経営戦略を策定する予定である。
　これにより、長期的な分析、将来予測を行い、適正な料金体系の検証を引き続き行っていく。
　</t>
    <rPh sb="30" eb="33">
      <t>チョウキテキ</t>
    </rPh>
    <rPh sb="40" eb="43">
      <t>ケイカクテキ</t>
    </rPh>
    <rPh sb="44" eb="47">
      <t>コウリツテキ</t>
    </rPh>
    <rPh sb="69" eb="71">
      <t>ヨテイ</t>
    </rPh>
    <rPh sb="87" eb="89">
      <t>ブンセキ</t>
    </rPh>
    <rPh sb="90" eb="92">
      <t>ショウライ</t>
    </rPh>
    <rPh sb="92" eb="94">
      <t>ヨソク</t>
    </rPh>
    <rPh sb="95" eb="96">
      <t>オコナ</t>
    </rPh>
    <phoneticPr fontId="15"/>
  </si>
  <si>
    <t>①経常収支比率
　経常収支比率は100％を上回ったが、料金収入のみでなく一般会計からの補助によるものもあるため、経費削減や有収水量の確保により一般会計からの補助に頼らない経営に取り組んでいく。
②累積欠損比率
　毎年損益が黒字であるため0％である。
③流動比率
　100を大きく下回っており、1年以内に支払わなければならない負債を賄えていない状況であるが、流動負債のうち企業債償還金は償還額のピークを過ぎ減少傾向にあるため、今後、流動比率の数値は改善していく見込みである。
④企業債残高対事業規模比率
　企業債残高の減少傾向により比率が下がっていく見込みである。近年の投資額が減価償却費の1/2以下で推移していることが企業債残高の抑制につながっている。
⑤経費回収率
　事業所使用分の大幅な伸びにより前年を上回った。長期的な見通しにより適正な料金体系の検証を引き続き行っていく。
⑥汚水処理原価
　全国平均、類似団体平均と比べ低い水準となっている。当町は流域下水道に接続しており、複数の市町で共同で処理を行っているため、単独で汚水処理を行うよりも効率的な汚水処理が実施されているといえる。
⑦施設利用率
　流域下水道に接続しており、汚水処理施設を保有していないため0となっている。
⑧水洗化率
　全国平均、類似団体平均を上回っており、高い水準にある。</t>
    <rPh sb="1" eb="3">
      <t>ケイジョウ</t>
    </rPh>
    <rPh sb="3" eb="5">
      <t>シュウシ</t>
    </rPh>
    <rPh sb="5" eb="7">
      <t>ヒリツ</t>
    </rPh>
    <rPh sb="27" eb="29">
      <t>リョウキン</t>
    </rPh>
    <rPh sb="29" eb="31">
      <t>シュウニュウ</t>
    </rPh>
    <rPh sb="36" eb="38">
      <t>イッパン</t>
    </rPh>
    <rPh sb="38" eb="40">
      <t>カイケイ</t>
    </rPh>
    <rPh sb="43" eb="45">
      <t>ホジョ</t>
    </rPh>
    <rPh sb="56" eb="58">
      <t>ケイヒ</t>
    </rPh>
    <rPh sb="58" eb="60">
      <t>サクゲン</t>
    </rPh>
    <rPh sb="61" eb="63">
      <t>ユウシュウ</t>
    </rPh>
    <rPh sb="63" eb="65">
      <t>スイリョウ</t>
    </rPh>
    <rPh sb="66" eb="68">
      <t>カクホ</t>
    </rPh>
    <rPh sb="71" eb="73">
      <t>イッパン</t>
    </rPh>
    <rPh sb="73" eb="75">
      <t>カイケイ</t>
    </rPh>
    <rPh sb="78" eb="80">
      <t>ホジョ</t>
    </rPh>
    <rPh sb="81" eb="82">
      <t>タヨ</t>
    </rPh>
    <rPh sb="85" eb="87">
      <t>ケイエイ</t>
    </rPh>
    <rPh sb="88" eb="89">
      <t>ト</t>
    </rPh>
    <rPh sb="90" eb="91">
      <t>ク</t>
    </rPh>
    <rPh sb="100" eb="102">
      <t>ルイセキ</t>
    </rPh>
    <rPh sb="102" eb="104">
      <t>ケッソン</t>
    </rPh>
    <rPh sb="104" eb="106">
      <t>ヒリツ</t>
    </rPh>
    <rPh sb="108" eb="110">
      <t>マイトシ</t>
    </rPh>
    <rPh sb="110" eb="112">
      <t>ソンエキ</t>
    </rPh>
    <rPh sb="113" eb="115">
      <t>クロジ</t>
    </rPh>
    <rPh sb="129" eb="131">
      <t>リュウドウ</t>
    </rPh>
    <rPh sb="131" eb="133">
      <t>ヒリツ</t>
    </rPh>
    <rPh sb="139" eb="140">
      <t>オオ</t>
    </rPh>
    <rPh sb="142" eb="144">
      <t>シタマワ</t>
    </rPh>
    <rPh sb="150" eb="151">
      <t>ネン</t>
    </rPh>
    <rPh sb="151" eb="153">
      <t>イナイ</t>
    </rPh>
    <rPh sb="154" eb="156">
      <t>シハラ</t>
    </rPh>
    <rPh sb="165" eb="167">
      <t>フサイ</t>
    </rPh>
    <rPh sb="168" eb="169">
      <t>マカナ</t>
    </rPh>
    <rPh sb="174" eb="176">
      <t>ジョウキョウ</t>
    </rPh>
    <rPh sb="181" eb="183">
      <t>リュウドウ</t>
    </rPh>
    <rPh sb="183" eb="185">
      <t>フサイ</t>
    </rPh>
    <rPh sb="188" eb="190">
      <t>キギョウ</t>
    </rPh>
    <rPh sb="190" eb="191">
      <t>サイ</t>
    </rPh>
    <rPh sb="191" eb="193">
      <t>ショウカン</t>
    </rPh>
    <rPh sb="193" eb="194">
      <t>キン</t>
    </rPh>
    <rPh sb="195" eb="197">
      <t>ショウカン</t>
    </rPh>
    <rPh sb="197" eb="198">
      <t>ガク</t>
    </rPh>
    <rPh sb="203" eb="204">
      <t>ス</t>
    </rPh>
    <rPh sb="205" eb="207">
      <t>ゲンショウ</t>
    </rPh>
    <rPh sb="207" eb="209">
      <t>ケイコウ</t>
    </rPh>
    <rPh sb="215" eb="217">
      <t>コンゴ</t>
    </rPh>
    <rPh sb="218" eb="220">
      <t>リュウドウ</t>
    </rPh>
    <rPh sb="220" eb="222">
      <t>ヒリツ</t>
    </rPh>
    <rPh sb="223" eb="225">
      <t>スウチ</t>
    </rPh>
    <rPh sb="226" eb="228">
      <t>カイゼン</t>
    </rPh>
    <rPh sb="232" eb="234">
      <t>ミコ</t>
    </rPh>
    <rPh sb="242" eb="244">
      <t>キギョウ</t>
    </rPh>
    <rPh sb="244" eb="245">
      <t>サイ</t>
    </rPh>
    <rPh sb="245" eb="247">
      <t>ザンダカ</t>
    </rPh>
    <rPh sb="247" eb="248">
      <t>タイ</t>
    </rPh>
    <rPh sb="248" eb="250">
      <t>ジギョウ</t>
    </rPh>
    <rPh sb="250" eb="252">
      <t>キボ</t>
    </rPh>
    <rPh sb="252" eb="254">
      <t>ヒリツ</t>
    </rPh>
    <rPh sb="256" eb="258">
      <t>キギョウ</t>
    </rPh>
    <rPh sb="258" eb="259">
      <t>サイ</t>
    </rPh>
    <rPh sb="259" eb="261">
      <t>ザンダカ</t>
    </rPh>
    <rPh sb="262" eb="264">
      <t>ゲンショウ</t>
    </rPh>
    <rPh sb="264" eb="266">
      <t>ケイコウ</t>
    </rPh>
    <rPh sb="269" eb="271">
      <t>ヒリツ</t>
    </rPh>
    <rPh sb="272" eb="273">
      <t>サ</t>
    </rPh>
    <rPh sb="278" eb="280">
      <t>ミコ</t>
    </rPh>
    <rPh sb="285" eb="287">
      <t>キンネン</t>
    </rPh>
    <rPh sb="288" eb="290">
      <t>トウシ</t>
    </rPh>
    <rPh sb="290" eb="291">
      <t>ガク</t>
    </rPh>
    <rPh sb="292" eb="294">
      <t>ゲンカ</t>
    </rPh>
    <rPh sb="294" eb="296">
      <t>ショウキャク</t>
    </rPh>
    <rPh sb="296" eb="297">
      <t>ヒ</t>
    </rPh>
    <rPh sb="301" eb="303">
      <t>イカ</t>
    </rPh>
    <rPh sb="304" eb="306">
      <t>スイイ</t>
    </rPh>
    <rPh sb="313" eb="315">
      <t>キギョウ</t>
    </rPh>
    <rPh sb="315" eb="316">
      <t>サイ</t>
    </rPh>
    <rPh sb="316" eb="318">
      <t>ザンダカ</t>
    </rPh>
    <rPh sb="319" eb="321">
      <t>ヨクセイ</t>
    </rPh>
    <rPh sb="333" eb="335">
      <t>ケイヒ</t>
    </rPh>
    <rPh sb="335" eb="337">
      <t>カイシュウ</t>
    </rPh>
    <rPh sb="337" eb="338">
      <t>リツ</t>
    </rPh>
    <rPh sb="340" eb="343">
      <t>ジギョウショ</t>
    </rPh>
    <rPh sb="343" eb="345">
      <t>シヨウ</t>
    </rPh>
    <rPh sb="345" eb="346">
      <t>ブン</t>
    </rPh>
    <rPh sb="347" eb="349">
      <t>オオハバ</t>
    </rPh>
    <rPh sb="350" eb="351">
      <t>ノ</t>
    </rPh>
    <rPh sb="355" eb="357">
      <t>ゼンネン</t>
    </rPh>
    <rPh sb="358" eb="360">
      <t>ウワマワ</t>
    </rPh>
    <rPh sb="398" eb="400">
      <t>オスイ</t>
    </rPh>
    <rPh sb="400" eb="402">
      <t>ショリ</t>
    </rPh>
    <rPh sb="402" eb="404">
      <t>ゲンカ</t>
    </rPh>
    <rPh sb="406" eb="408">
      <t>ゼンコク</t>
    </rPh>
    <rPh sb="408" eb="410">
      <t>ヘイキン</t>
    </rPh>
    <rPh sb="411" eb="413">
      <t>ルイジ</t>
    </rPh>
    <rPh sb="413" eb="415">
      <t>ダンタイ</t>
    </rPh>
    <rPh sb="415" eb="417">
      <t>ヘイキン</t>
    </rPh>
    <rPh sb="418" eb="419">
      <t>クラ</t>
    </rPh>
    <rPh sb="420" eb="421">
      <t>ヒク</t>
    </rPh>
    <rPh sb="422" eb="424">
      <t>スイジュン</t>
    </rPh>
    <rPh sb="431" eb="433">
      <t>トウチョウ</t>
    </rPh>
    <rPh sb="434" eb="436">
      <t>リュウイキ</t>
    </rPh>
    <rPh sb="505" eb="507">
      <t>シセツ</t>
    </rPh>
    <rPh sb="507" eb="509">
      <t>リヨウ</t>
    </rPh>
    <rPh sb="509" eb="510">
      <t>リツ</t>
    </rPh>
    <rPh sb="512" eb="514">
      <t>リュウイキ</t>
    </rPh>
    <rPh sb="514" eb="517">
      <t>ゲスイドウ</t>
    </rPh>
    <rPh sb="518" eb="520">
      <t>セツゾク</t>
    </rPh>
    <rPh sb="525" eb="527">
      <t>オスイ</t>
    </rPh>
    <rPh sb="527" eb="529">
      <t>ショリ</t>
    </rPh>
    <rPh sb="529" eb="531">
      <t>シセツ</t>
    </rPh>
    <rPh sb="532" eb="534">
      <t>ホユウ</t>
    </rPh>
    <rPh sb="553" eb="556">
      <t>スイセンカ</t>
    </rPh>
    <rPh sb="556" eb="557">
      <t>リツ</t>
    </rPh>
    <rPh sb="559" eb="561">
      <t>ゼンコク</t>
    </rPh>
    <rPh sb="561" eb="563">
      <t>ヘイキン</t>
    </rPh>
    <rPh sb="564" eb="566">
      <t>ルイジ</t>
    </rPh>
    <rPh sb="566" eb="568">
      <t>ダンタイ</t>
    </rPh>
    <rPh sb="568" eb="570">
      <t>ヘイキン</t>
    </rPh>
    <rPh sb="571" eb="573">
      <t>ウワマワ</t>
    </rPh>
    <rPh sb="578" eb="579">
      <t>タカ</t>
    </rPh>
    <rPh sb="580" eb="582">
      <t>スイジュン</t>
    </rPh>
    <phoneticPr fontId="15"/>
  </si>
  <si>
    <t>①有形固定資産減価償却率
　類似団体平均や全国平均よりも低くなっているが増加傾向にあるため、老朽化しつつある施設や設備を適切に維持管理しながら下水道の機能を確保していく必要がある。
③管渠改善率
　耐用年数を超えた管渠はないが、敷設後40年が経過し、経年劣化により管路等が腐食している状況が見られるため、長寿命化計画に基づいて、順次、長寿命化対策事業を行っている。
　なお、今後は、「ストックマネジメント計画」による計画的、効率的な維持管理及び改築・更新を行っていく。
　</t>
    <rPh sb="1" eb="3">
      <t>ユウケイ</t>
    </rPh>
    <rPh sb="3" eb="5">
      <t>コテイ</t>
    </rPh>
    <rPh sb="5" eb="7">
      <t>シサン</t>
    </rPh>
    <rPh sb="7" eb="9">
      <t>ゲンカ</t>
    </rPh>
    <rPh sb="9" eb="11">
      <t>ショウキャク</t>
    </rPh>
    <rPh sb="11" eb="12">
      <t>リツ</t>
    </rPh>
    <rPh sb="14" eb="16">
      <t>ルイジ</t>
    </rPh>
    <rPh sb="16" eb="18">
      <t>ダンタイ</t>
    </rPh>
    <rPh sb="18" eb="20">
      <t>ヘイキン</t>
    </rPh>
    <rPh sb="21" eb="23">
      <t>ゼンコク</t>
    </rPh>
    <rPh sb="23" eb="25">
      <t>ヘイキン</t>
    </rPh>
    <rPh sb="28" eb="29">
      <t>ヒク</t>
    </rPh>
    <rPh sb="36" eb="38">
      <t>ゾウカ</t>
    </rPh>
    <rPh sb="38" eb="40">
      <t>ケイコウ</t>
    </rPh>
    <rPh sb="46" eb="49">
      <t>ロウキュウカ</t>
    </rPh>
    <rPh sb="54" eb="56">
      <t>シセツ</t>
    </rPh>
    <rPh sb="57" eb="59">
      <t>セツビ</t>
    </rPh>
    <rPh sb="60" eb="62">
      <t>テキセツ</t>
    </rPh>
    <rPh sb="63" eb="65">
      <t>イジ</t>
    </rPh>
    <rPh sb="65" eb="67">
      <t>カンリ</t>
    </rPh>
    <rPh sb="71" eb="74">
      <t>ゲスイドウ</t>
    </rPh>
    <rPh sb="75" eb="77">
      <t>キノウ</t>
    </rPh>
    <rPh sb="78" eb="80">
      <t>カクホ</t>
    </rPh>
    <rPh sb="84" eb="86">
      <t>ヒツヨウ</t>
    </rPh>
    <rPh sb="93" eb="95">
      <t>カンキョ</t>
    </rPh>
    <rPh sb="95" eb="97">
      <t>カイゼン</t>
    </rPh>
    <rPh sb="97" eb="98">
      <t>リツ</t>
    </rPh>
    <rPh sb="100" eb="102">
      <t>タイヨウ</t>
    </rPh>
    <rPh sb="102" eb="104">
      <t>ネンスウ</t>
    </rPh>
    <rPh sb="105" eb="106">
      <t>コ</t>
    </rPh>
    <rPh sb="108" eb="110">
      <t>カンキョ</t>
    </rPh>
    <rPh sb="146" eb="147">
      <t>ミ</t>
    </rPh>
    <rPh sb="153" eb="157">
      <t>チョウジュミョウカ</t>
    </rPh>
    <rPh sb="157" eb="159">
      <t>ケイカク</t>
    </rPh>
    <rPh sb="160" eb="161">
      <t>モト</t>
    </rPh>
    <rPh sb="165" eb="167">
      <t>ジュンジ</t>
    </rPh>
    <rPh sb="168" eb="172">
      <t>チョウジュミョウカ</t>
    </rPh>
    <rPh sb="172" eb="174">
      <t>タイサク</t>
    </rPh>
    <rPh sb="174" eb="176">
      <t>ジギョウ</t>
    </rPh>
    <rPh sb="177" eb="178">
      <t>オコナ</t>
    </rPh>
    <rPh sb="209" eb="211">
      <t>ケイカク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</si>
</sst>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5"/>
      <color theme="3"/>
      <name val="ＭＳ 明朝"/>
      <family val="2"/>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0.16</c:v>
                </c:pt>
                <c:pt idx="1">
                  <c:v>0.39</c:v>
                </c:pt>
                <c:pt idx="2">
                  <c:v>0.39</c:v>
                </c:pt>
                <c:pt idx="3">
                  <c:v>0.28999999999999998</c:v>
                </c:pt>
                <c:pt idx="4">
                  <c:v>7.0000000000000007E-2</c:v>
                </c:pt>
              </c:numCache>
            </c:numRef>
          </c:val>
          <c:extLst>
            <c:ext xmlns:c16="http://schemas.microsoft.com/office/drawing/2014/chart" uri="{C3380CC4-5D6E-409C-BE32-E72D297353CC}">
              <c16:uniqueId val="{00000000-C9A5-4FA4-9C0F-74FA2FAB146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0.38</c:v>
                </c:pt>
                <c:pt idx="2">
                  <c:v>0.01</c:v>
                </c:pt>
                <c:pt idx="3">
                  <c:v>0.11</c:v>
                </c:pt>
                <c:pt idx="4">
                  <c:v>0.1</c:v>
                </c:pt>
              </c:numCache>
            </c:numRef>
          </c:val>
          <c:smooth val="0"/>
          <c:extLst>
            <c:ext xmlns:c16="http://schemas.microsoft.com/office/drawing/2014/chart" uri="{C3380CC4-5D6E-409C-BE32-E72D297353CC}">
              <c16:uniqueId val="{00000001-C9A5-4FA4-9C0F-74FA2FAB146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23-45A3-824F-4713A340B4E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62.23</c:v>
                </c:pt>
                <c:pt idx="1">
                  <c:v>60</c:v>
                </c:pt>
                <c:pt idx="2">
                  <c:v>61.03</c:v>
                </c:pt>
                <c:pt idx="3">
                  <c:v>59.55</c:v>
                </c:pt>
                <c:pt idx="4">
                  <c:v>65.040000000000006</c:v>
                </c:pt>
              </c:numCache>
            </c:numRef>
          </c:val>
          <c:smooth val="0"/>
          <c:extLst>
            <c:ext xmlns:c16="http://schemas.microsoft.com/office/drawing/2014/chart" uri="{C3380CC4-5D6E-409C-BE32-E72D297353CC}">
              <c16:uniqueId val="{00000001-9723-45A3-824F-4713A340B4E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96.08</c:v>
                </c:pt>
                <c:pt idx="1">
                  <c:v>96.43</c:v>
                </c:pt>
                <c:pt idx="2">
                  <c:v>96.75</c:v>
                </c:pt>
                <c:pt idx="3">
                  <c:v>97.58</c:v>
                </c:pt>
                <c:pt idx="4">
                  <c:v>97.78</c:v>
                </c:pt>
              </c:numCache>
            </c:numRef>
          </c:val>
          <c:extLst>
            <c:ext xmlns:c16="http://schemas.microsoft.com/office/drawing/2014/chart" uri="{C3380CC4-5D6E-409C-BE32-E72D297353CC}">
              <c16:uniqueId val="{00000000-310B-47AA-86F5-534481ED5C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86.56</c:v>
                </c:pt>
                <c:pt idx="1">
                  <c:v>86.78</c:v>
                </c:pt>
                <c:pt idx="2">
                  <c:v>86.83</c:v>
                </c:pt>
                <c:pt idx="3">
                  <c:v>87.14</c:v>
                </c:pt>
                <c:pt idx="4">
                  <c:v>92.55</c:v>
                </c:pt>
              </c:numCache>
            </c:numRef>
          </c:val>
          <c:smooth val="0"/>
          <c:extLst>
            <c:ext xmlns:c16="http://schemas.microsoft.com/office/drawing/2014/chart" uri="{C3380CC4-5D6E-409C-BE32-E72D297353CC}">
              <c16:uniqueId val="{00000001-310B-47AA-86F5-534481ED5C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103.1</c:v>
                </c:pt>
                <c:pt idx="1">
                  <c:v>103.64</c:v>
                </c:pt>
                <c:pt idx="2">
                  <c:v>101.61</c:v>
                </c:pt>
                <c:pt idx="3">
                  <c:v>102.43</c:v>
                </c:pt>
                <c:pt idx="4">
                  <c:v>106.37</c:v>
                </c:pt>
              </c:numCache>
            </c:numRef>
          </c:val>
          <c:extLst>
            <c:ext xmlns:c16="http://schemas.microsoft.com/office/drawing/2014/chart" uri="{C3380CC4-5D6E-409C-BE32-E72D297353CC}">
              <c16:uniqueId val="{00000000-14CE-447D-A57C-45A6C11664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106.59</c:v>
                </c:pt>
                <c:pt idx="1">
                  <c:v>107.4</c:v>
                </c:pt>
                <c:pt idx="2">
                  <c:v>105.73</c:v>
                </c:pt>
                <c:pt idx="3">
                  <c:v>108.38</c:v>
                </c:pt>
                <c:pt idx="4">
                  <c:v>106.9</c:v>
                </c:pt>
              </c:numCache>
            </c:numRef>
          </c:val>
          <c:smooth val="0"/>
          <c:extLst>
            <c:ext xmlns:c16="http://schemas.microsoft.com/office/drawing/2014/chart" uri="{C3380CC4-5D6E-409C-BE32-E72D297353CC}">
              <c16:uniqueId val="{00000001-14CE-447D-A57C-45A6C11664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7.89</c:v>
                </c:pt>
                <c:pt idx="1">
                  <c:v>10.48</c:v>
                </c:pt>
                <c:pt idx="2">
                  <c:v>12.93</c:v>
                </c:pt>
                <c:pt idx="3">
                  <c:v>15.3</c:v>
                </c:pt>
                <c:pt idx="4">
                  <c:v>17.54</c:v>
                </c:pt>
              </c:numCache>
            </c:numRef>
          </c:val>
          <c:extLst>
            <c:ext xmlns:c16="http://schemas.microsoft.com/office/drawing/2014/chart" uri="{C3380CC4-5D6E-409C-BE32-E72D297353CC}">
              <c16:uniqueId val="{00000000-6143-4C23-AFF9-BF880E04C4C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18.29</c:v>
                </c:pt>
                <c:pt idx="2">
                  <c:v>14.26</c:v>
                </c:pt>
                <c:pt idx="3">
                  <c:v>15.21</c:v>
                </c:pt>
                <c:pt idx="4">
                  <c:v>26.13</c:v>
                </c:pt>
              </c:numCache>
            </c:numRef>
          </c:val>
          <c:smooth val="0"/>
          <c:extLst>
            <c:ext xmlns:c16="http://schemas.microsoft.com/office/drawing/2014/chart" uri="{C3380CC4-5D6E-409C-BE32-E72D297353CC}">
              <c16:uniqueId val="{00000001-6143-4C23-AFF9-BF880E04C4C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97-4835-B540-C334E3FC1C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0.01</c:v>
                </c:pt>
                <c:pt idx="4">
                  <c:v>1.03</c:v>
                </c:pt>
              </c:numCache>
            </c:numRef>
          </c:val>
          <c:smooth val="0"/>
          <c:extLst>
            <c:ext xmlns:c16="http://schemas.microsoft.com/office/drawing/2014/chart" uri="{C3380CC4-5D6E-409C-BE32-E72D297353CC}">
              <c16:uniqueId val="{00000001-F697-4835-B540-C334E3FC1C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E0-4574-9FB1-19C144BA3A2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23.51</c:v>
                </c:pt>
                <c:pt idx="1">
                  <c:v>18.920000000000002</c:v>
                </c:pt>
                <c:pt idx="2">
                  <c:v>14.68</c:v>
                </c:pt>
                <c:pt idx="3">
                  <c:v>12.78</c:v>
                </c:pt>
                <c:pt idx="4">
                  <c:v>9.06</c:v>
                </c:pt>
              </c:numCache>
            </c:numRef>
          </c:val>
          <c:smooth val="0"/>
          <c:extLst>
            <c:ext xmlns:c16="http://schemas.microsoft.com/office/drawing/2014/chart" uri="{C3380CC4-5D6E-409C-BE32-E72D297353CC}">
              <c16:uniqueId val="{00000001-9CE0-4574-9FB1-19C144BA3A2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23.97</c:v>
                </c:pt>
                <c:pt idx="1">
                  <c:v>22.89</c:v>
                </c:pt>
                <c:pt idx="2">
                  <c:v>34.6</c:v>
                </c:pt>
                <c:pt idx="3">
                  <c:v>34.6</c:v>
                </c:pt>
                <c:pt idx="4">
                  <c:v>37.35</c:v>
                </c:pt>
              </c:numCache>
            </c:numRef>
          </c:val>
          <c:extLst>
            <c:ext xmlns:c16="http://schemas.microsoft.com/office/drawing/2014/chart" uri="{C3380CC4-5D6E-409C-BE32-E72D297353CC}">
              <c16:uniqueId val="{00000000-6487-43D3-9F5B-E6E4627B1B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57.3</c:v>
                </c:pt>
                <c:pt idx="1">
                  <c:v>57.35</c:v>
                </c:pt>
                <c:pt idx="2">
                  <c:v>50.78</c:v>
                </c:pt>
                <c:pt idx="3">
                  <c:v>57.48</c:v>
                </c:pt>
                <c:pt idx="4">
                  <c:v>76.31</c:v>
                </c:pt>
              </c:numCache>
            </c:numRef>
          </c:val>
          <c:smooth val="0"/>
          <c:extLst>
            <c:ext xmlns:c16="http://schemas.microsoft.com/office/drawing/2014/chart" uri="{C3380CC4-5D6E-409C-BE32-E72D297353CC}">
              <c16:uniqueId val="{00000001-6487-43D3-9F5B-E6E4627B1B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839.55</c:v>
                </c:pt>
                <c:pt idx="1">
                  <c:v>785.19</c:v>
                </c:pt>
                <c:pt idx="2">
                  <c:v>760.24</c:v>
                </c:pt>
                <c:pt idx="3">
                  <c:v>707.22</c:v>
                </c:pt>
                <c:pt idx="4">
                  <c:v>640.37</c:v>
                </c:pt>
              </c:numCache>
            </c:numRef>
          </c:val>
          <c:extLst>
            <c:ext xmlns:c16="http://schemas.microsoft.com/office/drawing/2014/chart" uri="{C3380CC4-5D6E-409C-BE32-E72D297353CC}">
              <c16:uniqueId val="{00000000-7B4A-42EF-BE9E-F50D5F9B2D8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1010.51</c:v>
                </c:pt>
                <c:pt idx="1">
                  <c:v>1031.56</c:v>
                </c:pt>
                <c:pt idx="2">
                  <c:v>1053.93</c:v>
                </c:pt>
                <c:pt idx="3">
                  <c:v>1046.25</c:v>
                </c:pt>
                <c:pt idx="4">
                  <c:v>820.36</c:v>
                </c:pt>
              </c:numCache>
            </c:numRef>
          </c:val>
          <c:smooth val="0"/>
          <c:extLst>
            <c:ext xmlns:c16="http://schemas.microsoft.com/office/drawing/2014/chart" uri="{C3380CC4-5D6E-409C-BE32-E72D297353CC}">
              <c16:uniqueId val="{00000001-7B4A-42EF-BE9E-F50D5F9B2D8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88.32</c:v>
                </c:pt>
                <c:pt idx="1">
                  <c:v>95.91</c:v>
                </c:pt>
                <c:pt idx="2">
                  <c:v>94.86</c:v>
                </c:pt>
                <c:pt idx="3">
                  <c:v>103.36</c:v>
                </c:pt>
                <c:pt idx="4">
                  <c:v>109.43</c:v>
                </c:pt>
              </c:numCache>
            </c:numRef>
          </c:val>
          <c:extLst>
            <c:ext xmlns:c16="http://schemas.microsoft.com/office/drawing/2014/chart" uri="{C3380CC4-5D6E-409C-BE32-E72D297353CC}">
              <c16:uniqueId val="{00000000-86D2-43D1-A3A2-A01EEDEA21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c:v>
                </c:pt>
                <c:pt idx="1">
                  <c:v>84.32</c:v>
                </c:pt>
                <c:pt idx="2">
                  <c:v>85.23</c:v>
                </c:pt>
                <c:pt idx="3">
                  <c:v>88.37</c:v>
                </c:pt>
                <c:pt idx="4">
                  <c:v>95.4</c:v>
                </c:pt>
              </c:numCache>
            </c:numRef>
          </c:val>
          <c:smooth val="0"/>
          <c:extLst>
            <c:ext xmlns:c16="http://schemas.microsoft.com/office/drawing/2014/chart" uri="{C3380CC4-5D6E-409C-BE32-E72D297353CC}">
              <c16:uniqueId val="{00000001-86D2-43D1-A3A2-A01EEDEA21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122.17</c:v>
                </c:pt>
                <c:pt idx="1">
                  <c:v>112.72</c:v>
                </c:pt>
                <c:pt idx="2">
                  <c:v>113.73</c:v>
                </c:pt>
                <c:pt idx="3">
                  <c:v>104.46</c:v>
                </c:pt>
                <c:pt idx="4">
                  <c:v>98.68</c:v>
                </c:pt>
              </c:numCache>
            </c:numRef>
          </c:val>
          <c:extLst>
            <c:ext xmlns:c16="http://schemas.microsoft.com/office/drawing/2014/chart" uri="{C3380CC4-5D6E-409C-BE32-E72D297353CC}">
              <c16:uniqueId val="{00000000-D138-48B2-A968-DB7EE8E0D0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193.74</c:v>
                </c:pt>
                <c:pt idx="1">
                  <c:v>188.12</c:v>
                </c:pt>
                <c:pt idx="2">
                  <c:v>185.7</c:v>
                </c:pt>
                <c:pt idx="3">
                  <c:v>178.11</c:v>
                </c:pt>
                <c:pt idx="4">
                  <c:v>163.19999999999999</c:v>
                </c:pt>
              </c:numCache>
            </c:numRef>
          </c:val>
          <c:smooth val="0"/>
          <c:extLst>
            <c:ext xmlns:c16="http://schemas.microsoft.com/office/drawing/2014/chart" uri="{C3380CC4-5D6E-409C-BE32-E72D297353CC}">
              <c16:uniqueId val="{00000001-D138-48B2-A968-DB7EE8E0D0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37"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菊陽町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非設置</v>
      </c>
      <c r="AE8" s="49"/>
      <c r="AF8" s="49"/>
      <c r="AG8" s="49"/>
      <c r="AH8" s="49"/>
      <c r="AI8" s="49"/>
      <c r="AJ8" s="49"/>
      <c r="AK8" s="3"/>
      <c r="AL8" s="50">
        <f>データ!S6</f>
        <v>41976</v>
      </c>
      <c r="AM8" s="50"/>
      <c r="AN8" s="50"/>
      <c r="AO8" s="50"/>
      <c r="AP8" s="50"/>
      <c r="AQ8" s="50"/>
      <c r="AR8" s="50"/>
      <c r="AS8" s="50"/>
      <c r="AT8" s="45">
        <f>データ!T6</f>
        <v>37.46</v>
      </c>
      <c r="AU8" s="45"/>
      <c r="AV8" s="45"/>
      <c r="AW8" s="45"/>
      <c r="AX8" s="45"/>
      <c r="AY8" s="45"/>
      <c r="AZ8" s="45"/>
      <c r="BA8" s="45"/>
      <c r="BB8" s="45">
        <f>データ!U6</f>
        <v>1120.56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67.09</v>
      </c>
      <c r="J10" s="45"/>
      <c r="K10" s="45"/>
      <c r="L10" s="45"/>
      <c r="M10" s="45"/>
      <c r="N10" s="45"/>
      <c r="O10" s="45"/>
      <c r="P10" s="45">
        <f>データ!P6</f>
        <v>98.11</v>
      </c>
      <c r="Q10" s="45"/>
      <c r="R10" s="45"/>
      <c r="S10" s="45"/>
      <c r="T10" s="45"/>
      <c r="U10" s="45"/>
      <c r="V10" s="45"/>
      <c r="W10" s="45">
        <f>データ!Q6</f>
        <v>96.93</v>
      </c>
      <c r="X10" s="45"/>
      <c r="Y10" s="45"/>
      <c r="Z10" s="45"/>
      <c r="AA10" s="45"/>
      <c r="AB10" s="45"/>
      <c r="AC10" s="45"/>
      <c r="AD10" s="50">
        <f>データ!R6</f>
        <v>1990</v>
      </c>
      <c r="AE10" s="50"/>
      <c r="AF10" s="50"/>
      <c r="AG10" s="50"/>
      <c r="AH10" s="50"/>
      <c r="AI10" s="50"/>
      <c r="AJ10" s="50"/>
      <c r="AK10" s="2"/>
      <c r="AL10" s="50">
        <f>データ!V6</f>
        <v>41130</v>
      </c>
      <c r="AM10" s="50"/>
      <c r="AN10" s="50"/>
      <c r="AO10" s="50"/>
      <c r="AP10" s="50"/>
      <c r="AQ10" s="50"/>
      <c r="AR10" s="50"/>
      <c r="AS10" s="50"/>
      <c r="AT10" s="45">
        <f>データ!W6</f>
        <v>8.74</v>
      </c>
      <c r="AU10" s="45"/>
      <c r="AV10" s="45"/>
      <c r="AW10" s="45"/>
      <c r="AX10" s="45"/>
      <c r="AY10" s="45"/>
      <c r="AZ10" s="45"/>
      <c r="BA10" s="45"/>
      <c r="BB10" s="45">
        <f>データ!X6</f>
        <v>4705.95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107</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ibagV536HiC6X1DNsvk780YLjWC7xCXWNf5Sueds6w6rAfl37TB0TgMQTP7+S/hP0SgFiVMjLjS0U4B54nmlbg==" saltValue="ykdfwFgJuMS/5u+cGtvU+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28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54</v>
      </c>
      <c r="B4" s="30"/>
      <c r="C4" s="30"/>
      <c r="D4" s="30"/>
      <c r="E4" s="30"/>
      <c r="F4" s="30"/>
      <c r="G4" s="30"/>
      <c r="H4" s="85"/>
      <c r="I4" s="86"/>
      <c r="J4" s="86"/>
      <c r="K4" s="86"/>
      <c r="L4" s="86"/>
      <c r="M4" s="86"/>
      <c r="N4" s="86"/>
      <c r="O4" s="86"/>
      <c r="P4" s="86"/>
      <c r="Q4" s="86"/>
      <c r="R4" s="86"/>
      <c r="S4" s="86"/>
      <c r="T4" s="86"/>
      <c r="U4" s="86"/>
      <c r="V4" s="86"/>
      <c r="W4" s="86"/>
      <c r="X4" s="87"/>
      <c r="Y4" s="81" t="s">
        <v>55</v>
      </c>
      <c r="Z4" s="81"/>
      <c r="AA4" s="81"/>
      <c r="AB4" s="81"/>
      <c r="AC4" s="81"/>
      <c r="AD4" s="81"/>
      <c r="AE4" s="81"/>
      <c r="AF4" s="81"/>
      <c r="AG4" s="81"/>
      <c r="AH4" s="81"/>
      <c r="AI4" s="81"/>
      <c r="AJ4" s="81" t="s">
        <v>56</v>
      </c>
      <c r="AK4" s="81"/>
      <c r="AL4" s="81"/>
      <c r="AM4" s="81"/>
      <c r="AN4" s="81"/>
      <c r="AO4" s="81"/>
      <c r="AP4" s="81"/>
      <c r="AQ4" s="81"/>
      <c r="AR4" s="81"/>
      <c r="AS4" s="81"/>
      <c r="AT4" s="81"/>
      <c r="AU4" s="81" t="s">
        <v>57</v>
      </c>
      <c r="AV4" s="81"/>
      <c r="AW4" s="81"/>
      <c r="AX4" s="81"/>
      <c r="AY4" s="81"/>
      <c r="AZ4" s="81"/>
      <c r="BA4" s="81"/>
      <c r="BB4" s="81"/>
      <c r="BC4" s="81"/>
      <c r="BD4" s="81"/>
      <c r="BE4" s="81"/>
      <c r="BF4" s="81" t="s">
        <v>58</v>
      </c>
      <c r="BG4" s="81"/>
      <c r="BH4" s="81"/>
      <c r="BI4" s="81"/>
      <c r="BJ4" s="81"/>
      <c r="BK4" s="81"/>
      <c r="BL4" s="81"/>
      <c r="BM4" s="81"/>
      <c r="BN4" s="81"/>
      <c r="BO4" s="81"/>
      <c r="BP4" s="81"/>
      <c r="BQ4" s="81" t="s">
        <v>59</v>
      </c>
      <c r="BR4" s="81"/>
      <c r="BS4" s="81"/>
      <c r="BT4" s="81"/>
      <c r="BU4" s="81"/>
      <c r="BV4" s="81"/>
      <c r="BW4" s="81"/>
      <c r="BX4" s="81"/>
      <c r="BY4" s="81"/>
      <c r="BZ4" s="81"/>
      <c r="CA4" s="81"/>
      <c r="CB4" s="81" t="s">
        <v>60</v>
      </c>
      <c r="CC4" s="81"/>
      <c r="CD4" s="81"/>
      <c r="CE4" s="81"/>
      <c r="CF4" s="81"/>
      <c r="CG4" s="81"/>
      <c r="CH4" s="81"/>
      <c r="CI4" s="81"/>
      <c r="CJ4" s="81"/>
      <c r="CK4" s="81"/>
      <c r="CL4" s="81"/>
      <c r="CM4" s="81" t="s">
        <v>61</v>
      </c>
      <c r="CN4" s="81"/>
      <c r="CO4" s="81"/>
      <c r="CP4" s="81"/>
      <c r="CQ4" s="81"/>
      <c r="CR4" s="81"/>
      <c r="CS4" s="81"/>
      <c r="CT4" s="81"/>
      <c r="CU4" s="81"/>
      <c r="CV4" s="81"/>
      <c r="CW4" s="81"/>
      <c r="CX4" s="81" t="s">
        <v>62</v>
      </c>
      <c r="CY4" s="81"/>
      <c r="CZ4" s="81"/>
      <c r="DA4" s="81"/>
      <c r="DB4" s="81"/>
      <c r="DC4" s="81"/>
      <c r="DD4" s="81"/>
      <c r="DE4" s="81"/>
      <c r="DF4" s="81"/>
      <c r="DG4" s="81"/>
      <c r="DH4" s="81"/>
      <c r="DI4" s="81" t="s">
        <v>63</v>
      </c>
      <c r="DJ4" s="81"/>
      <c r="DK4" s="81"/>
      <c r="DL4" s="81"/>
      <c r="DM4" s="81"/>
      <c r="DN4" s="81"/>
      <c r="DO4" s="81"/>
      <c r="DP4" s="81"/>
      <c r="DQ4" s="81"/>
      <c r="DR4" s="81"/>
      <c r="DS4" s="81"/>
      <c r="DT4" s="81" t="s">
        <v>64</v>
      </c>
      <c r="DU4" s="81"/>
      <c r="DV4" s="81"/>
      <c r="DW4" s="81"/>
      <c r="DX4" s="81"/>
      <c r="DY4" s="81"/>
      <c r="DZ4" s="81"/>
      <c r="EA4" s="81"/>
      <c r="EB4" s="81"/>
      <c r="EC4" s="81"/>
      <c r="ED4" s="81"/>
      <c r="EE4" s="81" t="s">
        <v>65</v>
      </c>
      <c r="EF4" s="81"/>
      <c r="EG4" s="81"/>
      <c r="EH4" s="81"/>
      <c r="EI4" s="81"/>
      <c r="EJ4" s="81"/>
      <c r="EK4" s="81"/>
      <c r="EL4" s="81"/>
      <c r="EM4" s="81"/>
      <c r="EN4" s="81"/>
      <c r="EO4" s="81"/>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434043</v>
      </c>
      <c r="D6" s="33">
        <f t="shared" si="3"/>
        <v>46</v>
      </c>
      <c r="E6" s="33">
        <f t="shared" si="3"/>
        <v>17</v>
      </c>
      <c r="F6" s="33">
        <f t="shared" si="3"/>
        <v>1</v>
      </c>
      <c r="G6" s="33">
        <f t="shared" si="3"/>
        <v>0</v>
      </c>
      <c r="H6" s="33" t="str">
        <f t="shared" si="3"/>
        <v>熊本県　菊陽町</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67.09</v>
      </c>
      <c r="P6" s="34">
        <f t="shared" si="3"/>
        <v>98.11</v>
      </c>
      <c r="Q6" s="34">
        <f t="shared" si="3"/>
        <v>96.93</v>
      </c>
      <c r="R6" s="34">
        <f t="shared" si="3"/>
        <v>1990</v>
      </c>
      <c r="S6" s="34">
        <f t="shared" si="3"/>
        <v>41976</v>
      </c>
      <c r="T6" s="34">
        <f t="shared" si="3"/>
        <v>37.46</v>
      </c>
      <c r="U6" s="34">
        <f t="shared" si="3"/>
        <v>1120.56</v>
      </c>
      <c r="V6" s="34">
        <f t="shared" si="3"/>
        <v>41130</v>
      </c>
      <c r="W6" s="34">
        <f t="shared" si="3"/>
        <v>8.74</v>
      </c>
      <c r="X6" s="34">
        <f t="shared" si="3"/>
        <v>4705.95</v>
      </c>
      <c r="Y6" s="35">
        <f>IF(Y7="",NA(),Y7)</f>
        <v>103.1</v>
      </c>
      <c r="Z6" s="35">
        <f t="shared" ref="Z6:AH6" si="4">IF(Z7="",NA(),Z7)</f>
        <v>103.64</v>
      </c>
      <c r="AA6" s="35">
        <f t="shared" si="4"/>
        <v>101.61</v>
      </c>
      <c r="AB6" s="35">
        <f t="shared" si="4"/>
        <v>102.43</v>
      </c>
      <c r="AC6" s="35">
        <f t="shared" si="4"/>
        <v>106.37</v>
      </c>
      <c r="AD6" s="35">
        <f t="shared" si="4"/>
        <v>106.59</v>
      </c>
      <c r="AE6" s="35">
        <f t="shared" si="4"/>
        <v>107.4</v>
      </c>
      <c r="AF6" s="35">
        <f t="shared" si="4"/>
        <v>105.73</v>
      </c>
      <c r="AG6" s="35">
        <f t="shared" si="4"/>
        <v>108.38</v>
      </c>
      <c r="AH6" s="35">
        <f t="shared" si="4"/>
        <v>106.9</v>
      </c>
      <c r="AI6" s="34" t="str">
        <f>IF(AI7="","",IF(AI7="-","【-】","【"&amp;SUBSTITUTE(TEXT(AI7,"#,##0.00"),"-","△")&amp;"】"))</f>
        <v>【108.69】</v>
      </c>
      <c r="AJ6" s="34">
        <f>IF(AJ7="",NA(),AJ7)</f>
        <v>0</v>
      </c>
      <c r="AK6" s="34">
        <f t="shared" ref="AK6:AS6" si="5">IF(AK7="",NA(),AK7)</f>
        <v>0</v>
      </c>
      <c r="AL6" s="34">
        <f t="shared" si="5"/>
        <v>0</v>
      </c>
      <c r="AM6" s="34">
        <f t="shared" si="5"/>
        <v>0</v>
      </c>
      <c r="AN6" s="34">
        <f t="shared" si="5"/>
        <v>0</v>
      </c>
      <c r="AO6" s="35">
        <f t="shared" si="5"/>
        <v>23.51</v>
      </c>
      <c r="AP6" s="35">
        <f t="shared" si="5"/>
        <v>18.920000000000002</v>
      </c>
      <c r="AQ6" s="35">
        <f t="shared" si="5"/>
        <v>14.68</v>
      </c>
      <c r="AR6" s="35">
        <f t="shared" si="5"/>
        <v>12.78</v>
      </c>
      <c r="AS6" s="35">
        <f t="shared" si="5"/>
        <v>9.06</v>
      </c>
      <c r="AT6" s="34" t="str">
        <f>IF(AT7="","",IF(AT7="-","【-】","【"&amp;SUBSTITUTE(TEXT(AT7,"#,##0.00"),"-","△")&amp;"】"))</f>
        <v>【3.28】</v>
      </c>
      <c r="AU6" s="35">
        <f>IF(AU7="",NA(),AU7)</f>
        <v>23.97</v>
      </c>
      <c r="AV6" s="35">
        <f t="shared" ref="AV6:BD6" si="6">IF(AV7="",NA(),AV7)</f>
        <v>22.89</v>
      </c>
      <c r="AW6" s="35">
        <f t="shared" si="6"/>
        <v>34.6</v>
      </c>
      <c r="AX6" s="35">
        <f t="shared" si="6"/>
        <v>34.6</v>
      </c>
      <c r="AY6" s="35">
        <f t="shared" si="6"/>
        <v>37.35</v>
      </c>
      <c r="AZ6" s="35">
        <f t="shared" si="6"/>
        <v>57.3</v>
      </c>
      <c r="BA6" s="35">
        <f t="shared" si="6"/>
        <v>57.35</v>
      </c>
      <c r="BB6" s="35">
        <f t="shared" si="6"/>
        <v>50.78</v>
      </c>
      <c r="BC6" s="35">
        <f t="shared" si="6"/>
        <v>57.48</v>
      </c>
      <c r="BD6" s="35">
        <f t="shared" si="6"/>
        <v>76.31</v>
      </c>
      <c r="BE6" s="34" t="str">
        <f>IF(BE7="","",IF(BE7="-","【-】","【"&amp;SUBSTITUTE(TEXT(BE7,"#,##0.00"),"-","△")&amp;"】"))</f>
        <v>【69.49】</v>
      </c>
      <c r="BF6" s="35">
        <f>IF(BF7="",NA(),BF7)</f>
        <v>839.55</v>
      </c>
      <c r="BG6" s="35">
        <f t="shared" ref="BG6:BO6" si="7">IF(BG7="",NA(),BG7)</f>
        <v>785.19</v>
      </c>
      <c r="BH6" s="35">
        <f t="shared" si="7"/>
        <v>760.24</v>
      </c>
      <c r="BI6" s="35">
        <f t="shared" si="7"/>
        <v>707.22</v>
      </c>
      <c r="BJ6" s="35">
        <f t="shared" si="7"/>
        <v>640.37</v>
      </c>
      <c r="BK6" s="35">
        <f t="shared" si="7"/>
        <v>1010.51</v>
      </c>
      <c r="BL6" s="35">
        <f t="shared" si="7"/>
        <v>1031.56</v>
      </c>
      <c r="BM6" s="35">
        <f t="shared" si="7"/>
        <v>1053.93</v>
      </c>
      <c r="BN6" s="35">
        <f t="shared" si="7"/>
        <v>1046.25</v>
      </c>
      <c r="BO6" s="35">
        <f t="shared" si="7"/>
        <v>820.36</v>
      </c>
      <c r="BP6" s="34" t="str">
        <f>IF(BP7="","",IF(BP7="-","【-】","【"&amp;SUBSTITUTE(TEXT(BP7,"#,##0.00"),"-","△")&amp;"】"))</f>
        <v>【682.78】</v>
      </c>
      <c r="BQ6" s="35">
        <f>IF(BQ7="",NA(),BQ7)</f>
        <v>88.32</v>
      </c>
      <c r="BR6" s="35">
        <f t="shared" ref="BR6:BZ6" si="8">IF(BR7="",NA(),BR7)</f>
        <v>95.91</v>
      </c>
      <c r="BS6" s="35">
        <f t="shared" si="8"/>
        <v>94.86</v>
      </c>
      <c r="BT6" s="35">
        <f t="shared" si="8"/>
        <v>103.36</v>
      </c>
      <c r="BU6" s="35">
        <f t="shared" si="8"/>
        <v>109.43</v>
      </c>
      <c r="BV6" s="35">
        <f t="shared" si="8"/>
        <v>83</v>
      </c>
      <c r="BW6" s="35">
        <f t="shared" si="8"/>
        <v>84.32</v>
      </c>
      <c r="BX6" s="35">
        <f t="shared" si="8"/>
        <v>85.23</v>
      </c>
      <c r="BY6" s="35">
        <f t="shared" si="8"/>
        <v>88.37</v>
      </c>
      <c r="BZ6" s="35">
        <f t="shared" si="8"/>
        <v>95.4</v>
      </c>
      <c r="CA6" s="34" t="str">
        <f>IF(CA7="","",IF(CA7="-","【-】","【"&amp;SUBSTITUTE(TEXT(CA7,"#,##0.00"),"-","△")&amp;"】"))</f>
        <v>【100.91】</v>
      </c>
      <c r="CB6" s="35">
        <f>IF(CB7="",NA(),CB7)</f>
        <v>122.17</v>
      </c>
      <c r="CC6" s="35">
        <f t="shared" ref="CC6:CK6" si="9">IF(CC7="",NA(),CC7)</f>
        <v>112.72</v>
      </c>
      <c r="CD6" s="35">
        <f t="shared" si="9"/>
        <v>113.73</v>
      </c>
      <c r="CE6" s="35">
        <f t="shared" si="9"/>
        <v>104.46</v>
      </c>
      <c r="CF6" s="35">
        <f t="shared" si="9"/>
        <v>98.68</v>
      </c>
      <c r="CG6" s="35">
        <f t="shared" si="9"/>
        <v>193.74</v>
      </c>
      <c r="CH6" s="35">
        <f t="shared" si="9"/>
        <v>188.12</v>
      </c>
      <c r="CI6" s="35">
        <f t="shared" si="9"/>
        <v>185.7</v>
      </c>
      <c r="CJ6" s="35">
        <f t="shared" si="9"/>
        <v>178.11</v>
      </c>
      <c r="CK6" s="35">
        <f t="shared" si="9"/>
        <v>163.19999999999999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62.23</v>
      </c>
      <c r="CS6" s="35">
        <f t="shared" si="10"/>
        <v>60</v>
      </c>
      <c r="CT6" s="35">
        <f t="shared" si="10"/>
        <v>61.03</v>
      </c>
      <c r="CU6" s="35">
        <f t="shared" si="10"/>
        <v>59.55</v>
      </c>
      <c r="CV6" s="35">
        <f t="shared" si="10"/>
        <v>65.040000000000006</v>
      </c>
      <c r="CW6" s="34" t="str">
        <f>IF(CW7="","",IF(CW7="-","【-】","【"&amp;SUBSTITUTE(TEXT(CW7,"#,##0.00"),"-","△")&amp;"】"))</f>
        <v>【58.98】</v>
      </c>
      <c r="CX6" s="35">
        <f>IF(CX7="",NA(),CX7)</f>
        <v>96.08</v>
      </c>
      <c r="CY6" s="35">
        <f t="shared" ref="CY6:DG6" si="11">IF(CY7="",NA(),CY7)</f>
        <v>96.43</v>
      </c>
      <c r="CZ6" s="35">
        <f t="shared" si="11"/>
        <v>96.75</v>
      </c>
      <c r="DA6" s="35">
        <f t="shared" si="11"/>
        <v>97.58</v>
      </c>
      <c r="DB6" s="35">
        <f t="shared" si="11"/>
        <v>97.78</v>
      </c>
      <c r="DC6" s="35">
        <f t="shared" si="11"/>
        <v>86.56</v>
      </c>
      <c r="DD6" s="35">
        <f t="shared" si="11"/>
        <v>86.78</v>
      </c>
      <c r="DE6" s="35">
        <f t="shared" si="11"/>
        <v>86.83</v>
      </c>
      <c r="DF6" s="35">
        <f t="shared" si="11"/>
        <v>87.14</v>
      </c>
      <c r="DG6" s="35">
        <f t="shared" si="11"/>
        <v>92.55</v>
      </c>
      <c r="DH6" s="34" t="str">
        <f>IF(DH7="","",IF(DH7="-","【-】","【"&amp;SUBSTITUTE(TEXT(DH7,"#,##0.00"),"-","△")&amp;"】"))</f>
        <v>【95.20】</v>
      </c>
      <c r="DI6" s="35">
        <f>IF(DI7="",NA(),DI7)</f>
        <v>7.89</v>
      </c>
      <c r="DJ6" s="35">
        <f t="shared" ref="DJ6:DR6" si="12">IF(DJ7="",NA(),DJ7)</f>
        <v>10.48</v>
      </c>
      <c r="DK6" s="35">
        <f t="shared" si="12"/>
        <v>12.93</v>
      </c>
      <c r="DL6" s="35">
        <f t="shared" si="12"/>
        <v>15.3</v>
      </c>
      <c r="DM6" s="35">
        <f t="shared" si="12"/>
        <v>17.54</v>
      </c>
      <c r="DN6" s="35">
        <f t="shared" si="12"/>
        <v>15.82</v>
      </c>
      <c r="DO6" s="35">
        <f t="shared" si="12"/>
        <v>18.29</v>
      </c>
      <c r="DP6" s="35">
        <f t="shared" si="12"/>
        <v>14.26</v>
      </c>
      <c r="DQ6" s="35">
        <f t="shared" si="12"/>
        <v>15.21</v>
      </c>
      <c r="DR6" s="35">
        <f t="shared" si="12"/>
        <v>26.13</v>
      </c>
      <c r="DS6" s="34" t="str">
        <f>IF(DS7="","",IF(DS7="-","【-】","【"&amp;SUBSTITUTE(TEXT(DS7,"#,##0.00"),"-","△")&amp;"】"))</f>
        <v>【38.60】</v>
      </c>
      <c r="DT6" s="34">
        <f>IF(DT7="",NA(),DT7)</f>
        <v>0</v>
      </c>
      <c r="DU6" s="34">
        <f t="shared" ref="DU6:EC6" si="13">IF(DU7="",NA(),DU7)</f>
        <v>0</v>
      </c>
      <c r="DV6" s="34">
        <f t="shared" si="13"/>
        <v>0</v>
      </c>
      <c r="DW6" s="34">
        <f t="shared" si="13"/>
        <v>0</v>
      </c>
      <c r="DX6" s="34">
        <f t="shared" si="13"/>
        <v>0</v>
      </c>
      <c r="DY6" s="35">
        <f t="shared" si="13"/>
        <v>0.01</v>
      </c>
      <c r="DZ6" s="35">
        <f t="shared" si="13"/>
        <v>0.01</v>
      </c>
      <c r="EA6" s="35">
        <f t="shared" si="13"/>
        <v>0.01</v>
      </c>
      <c r="EB6" s="35">
        <f t="shared" si="13"/>
        <v>0.01</v>
      </c>
      <c r="EC6" s="35">
        <f t="shared" si="13"/>
        <v>1.03</v>
      </c>
      <c r="ED6" s="34" t="str">
        <f>IF(ED7="","",IF(ED7="-","【-】","【"&amp;SUBSTITUTE(TEXT(ED7,"#,##0.00"),"-","△")&amp;"】"))</f>
        <v>【5.64】</v>
      </c>
      <c r="EE6" s="35">
        <f>IF(EE7="",NA(),EE7)</f>
        <v>0.16</v>
      </c>
      <c r="EF6" s="35">
        <f t="shared" ref="EF6:EN6" si="14">IF(EF7="",NA(),EF7)</f>
        <v>0.39</v>
      </c>
      <c r="EG6" s="35">
        <f t="shared" si="14"/>
        <v>0.39</v>
      </c>
      <c r="EH6" s="35">
        <f t="shared" si="14"/>
        <v>0.28999999999999998</v>
      </c>
      <c r="EI6" s="35">
        <f t="shared" si="14"/>
        <v>7.0000000000000007E-2</v>
      </c>
      <c r="EJ6" s="35">
        <f t="shared" si="14"/>
        <v>0.04</v>
      </c>
      <c r="EK6" s="35">
        <f t="shared" si="14"/>
        <v>0.38</v>
      </c>
      <c r="EL6" s="35">
        <f t="shared" si="14"/>
        <v>0.01</v>
      </c>
      <c r="EM6" s="35">
        <f t="shared" si="14"/>
        <v>0.11</v>
      </c>
      <c r="EN6" s="35">
        <f t="shared" si="14"/>
        <v>0.1</v>
      </c>
      <c r="EO6" s="34" t="str">
        <f>IF(EO7="","",IF(EO7="-","【-】","【"&amp;SUBSTITUTE(TEXT(EO7,"#,##0.00"),"-","△")&amp;"】"))</f>
        <v>【0.23】</v>
      </c>
    </row>
    <row r="7" spans="1:148" s="36" customFormat="1" x14ac:dyDescent="0.15">
      <c r="A7" s="28"/>
      <c r="B7" s="37">
        <v>2018</v>
      </c>
      <c r="C7" s="37">
        <v>434043</v>
      </c>
      <c r="D7" s="37">
        <v>46</v>
      </c>
      <c r="E7" s="37">
        <v>17</v>
      </c>
      <c r="F7" s="37">
        <v>1</v>
      </c>
      <c r="G7" s="37">
        <v>0</v>
      </c>
      <c r="H7" s="37" t="s">
        <v>95</v>
      </c>
      <c r="I7" s="37" t="s">
        <v>96</v>
      </c>
      <c r="J7" s="37" t="s">
        <v>97</v>
      </c>
      <c r="K7" s="37" t="s">
        <v>98</v>
      </c>
      <c r="L7" s="37" t="s">
        <v>99</v>
      </c>
      <c r="M7" s="37" t="s">
        <v>100</v>
      </c>
      <c r="N7" s="38" t="s">
        <v>101</v>
      </c>
      <c r="O7" s="38">
        <v>67.09</v>
      </c>
      <c r="P7" s="38">
        <v>98.11</v>
      </c>
      <c r="Q7" s="38">
        <v>96.93</v>
      </c>
      <c r="R7" s="38">
        <v>1990</v>
      </c>
      <c r="S7" s="38">
        <v>41976</v>
      </c>
      <c r="T7" s="38">
        <v>37.46</v>
      </c>
      <c r="U7" s="38">
        <v>1120.56</v>
      </c>
      <c r="V7" s="38">
        <v>41130</v>
      </c>
      <c r="W7" s="38">
        <v>8.74</v>
      </c>
      <c r="X7" s="38">
        <v>4705.95</v>
      </c>
      <c r="Y7" s="38">
        <v>103.1</v>
      </c>
      <c r="Z7" s="38">
        <v>103.64</v>
      </c>
      <c r="AA7" s="38">
        <v>101.61</v>
      </c>
      <c r="AB7" s="38">
        <v>102.43</v>
      </c>
      <c r="AC7" s="38">
        <v>106.37</v>
      </c>
      <c r="AD7" s="38">
        <v>106.59</v>
      </c>
      <c r="AE7" s="38">
        <v>107.4</v>
      </c>
      <c r="AF7" s="38">
        <v>105.73</v>
      </c>
      <c r="AG7" s="38">
        <v>108.38</v>
      </c>
      <c r="AH7" s="38">
        <v>106.9</v>
      </c>
      <c r="AI7" s="38">
        <v>108.69</v>
      </c>
      <c r="AJ7" s="38">
        <v>0</v>
      </c>
      <c r="AK7" s="38">
        <v>0</v>
      </c>
      <c r="AL7" s="38">
        <v>0</v>
      </c>
      <c r="AM7" s="38">
        <v>0</v>
      </c>
      <c r="AN7" s="38">
        <v>0</v>
      </c>
      <c r="AO7" s="38">
        <v>23.51</v>
      </c>
      <c r="AP7" s="38">
        <v>18.920000000000002</v>
      </c>
      <c r="AQ7" s="38">
        <v>14.68</v>
      </c>
      <c r="AR7" s="38">
        <v>12.78</v>
      </c>
      <c r="AS7" s="38">
        <v>9.06</v>
      </c>
      <c r="AT7" s="38">
        <v>3.28</v>
      </c>
      <c r="AU7" s="38">
        <v>23.97</v>
      </c>
      <c r="AV7" s="38">
        <v>22.89</v>
      </c>
      <c r="AW7" s="38">
        <v>34.6</v>
      </c>
      <c r="AX7" s="38">
        <v>34.6</v>
      </c>
      <c r="AY7" s="38">
        <v>37.35</v>
      </c>
      <c r="AZ7" s="38">
        <v>57.3</v>
      </c>
      <c r="BA7" s="38">
        <v>57.35</v>
      </c>
      <c r="BB7" s="38">
        <v>50.78</v>
      </c>
      <c r="BC7" s="38">
        <v>57.48</v>
      </c>
      <c r="BD7" s="38">
        <v>76.31</v>
      </c>
      <c r="BE7" s="38">
        <v>69.489999999999995</v>
      </c>
      <c r="BF7" s="38">
        <v>839.55</v>
      </c>
      <c r="BG7" s="38">
        <v>785.19</v>
      </c>
      <c r="BH7" s="38">
        <v>760.24</v>
      </c>
      <c r="BI7" s="38">
        <v>707.22</v>
      </c>
      <c r="BJ7" s="38">
        <v>640.37</v>
      </c>
      <c r="BK7" s="38">
        <v>1010.51</v>
      </c>
      <c r="BL7" s="38">
        <v>1031.56</v>
      </c>
      <c r="BM7" s="38">
        <v>1053.93</v>
      </c>
      <c r="BN7" s="38">
        <v>1046.25</v>
      </c>
      <c r="BO7" s="38">
        <v>820.36</v>
      </c>
      <c r="BP7" s="38">
        <v>682.78</v>
      </c>
      <c r="BQ7" s="38">
        <v>88.32</v>
      </c>
      <c r="BR7" s="38">
        <v>95.91</v>
      </c>
      <c r="BS7" s="38">
        <v>94.86</v>
      </c>
      <c r="BT7" s="38">
        <v>103.36</v>
      </c>
      <c r="BU7" s="38">
        <v>109.43</v>
      </c>
      <c r="BV7" s="38">
        <v>83</v>
      </c>
      <c r="BW7" s="38">
        <v>84.32</v>
      </c>
      <c r="BX7" s="38">
        <v>85.23</v>
      </c>
      <c r="BY7" s="38">
        <v>88.37</v>
      </c>
      <c r="BZ7" s="38">
        <v>95.4</v>
      </c>
      <c r="CA7" s="38">
        <v>100.91</v>
      </c>
      <c r="CB7" s="38">
        <v>122.17</v>
      </c>
      <c r="CC7" s="38">
        <v>112.72</v>
      </c>
      <c r="CD7" s="38">
        <v>113.73</v>
      </c>
      <c r="CE7" s="38">
        <v>104.46</v>
      </c>
      <c r="CF7" s="38">
        <v>98.68</v>
      </c>
      <c r="CG7" s="38">
        <v>193.74</v>
      </c>
      <c r="CH7" s="38">
        <v>188.12</v>
      </c>
      <c r="CI7" s="38">
        <v>185.7</v>
      </c>
      <c r="CJ7" s="38">
        <v>178.11</v>
      </c>
      <c r="CK7" s="38">
        <v>163.19999999999999</v>
      </c>
      <c r="CL7" s="38">
        <v>136.86000000000001</v>
      </c>
      <c r="CM7" s="38" t="s">
        <v>101</v>
      </c>
      <c r="CN7" s="38" t="s">
        <v>101</v>
      </c>
      <c r="CO7" s="38" t="s">
        <v>101</v>
      </c>
      <c r="CP7" s="38" t="s">
        <v>101</v>
      </c>
      <c r="CQ7" s="38" t="s">
        <v>101</v>
      </c>
      <c r="CR7" s="38">
        <v>62.23</v>
      </c>
      <c r="CS7" s="38">
        <v>60</v>
      </c>
      <c r="CT7" s="38">
        <v>61.03</v>
      </c>
      <c r="CU7" s="38">
        <v>59.55</v>
      </c>
      <c r="CV7" s="38">
        <v>65.040000000000006</v>
      </c>
      <c r="CW7" s="38">
        <v>58.98</v>
      </c>
      <c r="CX7" s="38">
        <v>96.08</v>
      </c>
      <c r="CY7" s="38">
        <v>96.43</v>
      </c>
      <c r="CZ7" s="38">
        <v>96.75</v>
      </c>
      <c r="DA7" s="38">
        <v>97.58</v>
      </c>
      <c r="DB7" s="38">
        <v>97.78</v>
      </c>
      <c r="DC7" s="38">
        <v>86.56</v>
      </c>
      <c r="DD7" s="38">
        <v>86.78</v>
      </c>
      <c r="DE7" s="38">
        <v>86.83</v>
      </c>
      <c r="DF7" s="38">
        <v>87.14</v>
      </c>
      <c r="DG7" s="38">
        <v>92.55</v>
      </c>
      <c r="DH7" s="38">
        <v>95.2</v>
      </c>
      <c r="DI7" s="38">
        <v>7.89</v>
      </c>
      <c r="DJ7" s="38">
        <v>10.48</v>
      </c>
      <c r="DK7" s="38">
        <v>12.93</v>
      </c>
      <c r="DL7" s="38">
        <v>15.3</v>
      </c>
      <c r="DM7" s="38">
        <v>17.54</v>
      </c>
      <c r="DN7" s="38">
        <v>15.82</v>
      </c>
      <c r="DO7" s="38">
        <v>18.29</v>
      </c>
      <c r="DP7" s="38">
        <v>14.26</v>
      </c>
      <c r="DQ7" s="38">
        <v>15.21</v>
      </c>
      <c r="DR7" s="38">
        <v>26.13</v>
      </c>
      <c r="DS7" s="38">
        <v>38.6</v>
      </c>
      <c r="DT7" s="38">
        <v>0</v>
      </c>
      <c r="DU7" s="38">
        <v>0</v>
      </c>
      <c r="DV7" s="38">
        <v>0</v>
      </c>
      <c r="DW7" s="38">
        <v>0</v>
      </c>
      <c r="DX7" s="38">
        <v>0</v>
      </c>
      <c r="DY7" s="38">
        <v>0.01</v>
      </c>
      <c r="DZ7" s="38">
        <v>0.01</v>
      </c>
      <c r="EA7" s="38">
        <v>0.01</v>
      </c>
      <c r="EB7" s="38">
        <v>0.01</v>
      </c>
      <c r="EC7" s="38">
        <v>1.03</v>
      </c>
      <c r="ED7" s="38">
        <v>5.64</v>
      </c>
      <c r="EE7" s="38">
        <v>0.16</v>
      </c>
      <c r="EF7" s="38">
        <v>0.39</v>
      </c>
      <c r="EG7" s="38">
        <v>0.39</v>
      </c>
      <c r="EH7" s="38">
        <v>0.28999999999999998</v>
      </c>
      <c r="EI7" s="38">
        <v>7.0000000000000007E-2</v>
      </c>
      <c r="EJ7" s="38">
        <v>0.04</v>
      </c>
      <c r="EK7" s="38">
        <v>0.38</v>
      </c>
      <c r="EL7" s="38">
        <v>0.01</v>
      </c>
      <c r="EM7" s="38">
        <v>0.11</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2020-02-03T04:21:57Z</cp:lastPrinted>
  <dcterms:created xsi:type="dcterms:W3CDTF">2019-12-05T04:47:59Z</dcterms:created>
  <dcterms:modified xsi:type="dcterms:W3CDTF">2020-02-03T04:23:07Z</dcterms:modified>
  <cp:category/>
</cp:coreProperties>
</file>