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umamoto\Desktop\経営比較分析表\04_荒尾市\20200206_回答\"/>
    </mc:Choice>
  </mc:AlternateContent>
  <workbookProtection workbookAlgorithmName="SHA-512" workbookHashValue="g2IQF5JHbg5koGzjT6tXI/8YX/Cr0YN6JJe/s9UWB+6118xK1wBV78JEnWdvI4z8xrUiUKu4ga6/Em1U/bJgKw==" workbookSaltValue="gwe3aEzWxCZXFep+cTy4PQ==" workbookSpinCount="100000" lockStructure="1"/>
  <bookViews>
    <workbookView xWindow="-120" yWindow="-120" windowWidth="20730" windowHeight="111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<sst xmlns="http://schemas.openxmlformats.org/spreadsheetml/2006/main" count="223" uniqueCount="111">
  <si>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</si>
  <si>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</si>
  <si>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</si>
  <si>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</si>
  <si>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</si>
  <si>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</si>
  <si>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</si>
  <si>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</si>
  <si>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</si>
  <si>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</si>
  <si>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</si>
  <si>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</si>
  <si>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</si>
  <si>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</si>
  <si>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</si>
  <si>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</si>
  <si>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</si>
  <si>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</si>
  <si>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</si>
  <si>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</si>
  <si>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</si>
  <si>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</si>
  <si>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</si>
  <si>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</si>
  <si>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</si>
  <si>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</si>
  <si>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</si>
  <si>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</si>
  <si>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</si>
  <si>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</si>
  <si>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</si>
  <si>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</si>
  <si>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</si>
  <si>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</si>
  <si>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</si>
  <si>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</si>
  <si>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</si>
  <si>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</si>
  <si>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</si>
  <si>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</si>
  <si>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</si>
  <si>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</si>
  <si>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</si>
  <si>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</si>
  <si>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</si>
  <si>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</si>
  <si>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</si>
  <si>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</si>
  <si>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</si>
  <si>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</si>
  <si>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</si>
  <si>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</si>
  <si>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</si>
  <si>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</si>
  <si>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</si>
  <si>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</si>
  <si>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</si>
  <si>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</si>
  <si>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</si>
  <si>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</si>
  <si>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</si>
  <si>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</si>
  <si>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</si>
  <si>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</si>
  <si>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</si>
  <si>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</si>
  <si>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</si>
  <si>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</si>
  <si>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</si>
  <si>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</si>
  <si>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</si>
  <si>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</si>
  <si>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</si>
  <si>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</si>
  <si>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</si>
  <si>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</si>
  <si>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</si>
  <si>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</si>
  <si>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</si>
  <si>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</si>
  <si>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</si>
  <si>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</si>
  <si>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</si>
  <si>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</si>
  <si>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</si>
  <si>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</si>
  <si>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</si>
  <si>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</si>
  <si>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</si>
  <si>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</si>
  <si>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</si>
  <si>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</si>
  <si>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</si>
  <si>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</si>
  <si>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</si>
  <si>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</si>
  <si>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</si>
  <si>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</si>
  <si>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</si>
  <si>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</si>
  <si>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</si>
  <si>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</si>
  <si>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</si>
  <si>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</si>
  <si>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</si>
  <si>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</si>
  <si>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</si>
  <si>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</si>
  <si>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現在のところ、類似団体と比較すると概ね良好な水準である。しかし、今後は建設から維持管理へ移行し、多くの施設で更新の時期を控えている。
　そして、処理区域拡大中でも、人口減少に伴い下水道使用料収入が減少していることから、今後の事業運営のために長期的な対策が必要と考えられる。
（今後の取組）
　令和元年度に作成するストックマネジメントの結果を踏まえ、将来の人口減少を見据えた下水道施設の計画的な改築及び維持管理を行っていくことで、今後も効率的な事業運営を行う。</t>
    <rPh sb="1" eb="3">
      <t>ゲンザイ</t>
    </rPh>
    <rPh sb="8" eb="10">
      <t>ルイジ</t>
    </rPh>
    <rPh sb="10" eb="12">
      <t>ダンタイ</t>
    </rPh>
    <rPh sb="13" eb="15">
      <t>ヒカク</t>
    </rPh>
    <rPh sb="18" eb="19">
      <t>オオム</t>
    </rPh>
    <rPh sb="20" eb="22">
      <t>リョウコウ</t>
    </rPh>
    <rPh sb="23" eb="25">
      <t>スイジュン</t>
    </rPh>
    <rPh sb="33" eb="35">
      <t>コンゴ</t>
    </rPh>
    <rPh sb="83" eb="85">
      <t>ジンコウ</t>
    </rPh>
    <rPh sb="85" eb="87">
      <t>ゲンショウ</t>
    </rPh>
    <rPh sb="88" eb="89">
      <t>トモナ</t>
    </rPh>
    <rPh sb="99" eb="101">
      <t>ゲンショウ</t>
    </rPh>
    <rPh sb="113" eb="115">
      <t>ジギョウ</t>
    </rPh>
    <rPh sb="115" eb="117">
      <t>ウンエイ</t>
    </rPh>
    <rPh sb="121" eb="124">
      <t>チョウキテキ</t>
    </rPh>
    <rPh sb="125" eb="127">
      <t>タイサク</t>
    </rPh>
    <rPh sb="128" eb="130">
      <t>ヒツヨウ</t>
    </rPh>
    <rPh sb="131" eb="132">
      <t>カンガ</t>
    </rPh>
    <rPh sb="147" eb="149">
      <t>レイワ</t>
    </rPh>
    <rPh sb="149" eb="150">
      <t>ガン</t>
    </rPh>
    <rPh sb="150" eb="152">
      <t>ネンド</t>
    </rPh>
    <rPh sb="153" eb="155">
      <t>サクセイ</t>
    </rPh>
    <rPh sb="168" eb="170">
      <t>ケッカ</t>
    </rPh>
    <rPh sb="171" eb="172">
      <t>フ</t>
    </rPh>
    <rPh sb="175" eb="177">
      <t>ショウライ</t>
    </rPh>
    <rPh sb="178" eb="180">
      <t>ジンコウ</t>
    </rPh>
    <rPh sb="180" eb="182">
      <t>ゲンショウ</t>
    </rPh>
    <rPh sb="183" eb="185">
      <t>ミス</t>
    </rPh>
    <rPh sb="187" eb="190">
      <t>ゲスイドウ</t>
    </rPh>
    <rPh sb="190" eb="192">
      <t>シセツ</t>
    </rPh>
    <rPh sb="193" eb="196">
      <t>ケイカクテキ</t>
    </rPh>
    <rPh sb="197" eb="199">
      <t>カイチク</t>
    </rPh>
    <rPh sb="199" eb="200">
      <t>オヨ</t>
    </rPh>
    <rPh sb="201" eb="203">
      <t>イジ</t>
    </rPh>
    <rPh sb="203" eb="205">
      <t>カンリ</t>
    </rPh>
    <rPh sb="206" eb="207">
      <t>オコナ</t>
    </rPh>
    <rPh sb="215" eb="217">
      <t>コンゴ</t>
    </rPh>
    <rPh sb="218" eb="221">
      <t>コウリツテキ</t>
    </rPh>
    <rPh sb="222" eb="226">
      <t>ジギョウウンエイ</t>
    </rPh>
    <rPh sb="227" eb="228">
      <t>オコナ</t>
    </rPh>
    <phoneticPr fontId="4"/>
  </si>
  <si>
    <t>「有形固定資産減価償却率」は類似団体と比べると低い数値だが、これは平成26年度に企業会計へ移行した際に、移行前に取得した資産について、減価償却残額を取得価額として取り扱ったためである。今後年数が経つごとに積みあがっていくと思われる。
（汚水処理施設・雨水ポンプ場施設）
　機械・電気設備において、耐用年数を経過したものがある。
（今後の対応）
　施設全体の健全度や重要度を考慮した効果的な点検やストックマネジメントを作成し、予防保全的な維持修繕・改築など計画的かつ効率的な施設管理を行っていく予定である。</t>
    <rPh sb="208" eb="210">
      <t>サクセイ</t>
    </rPh>
    <rPh sb="241" eb="242">
      <t>オコナ</t>
    </rPh>
    <rPh sb="246" eb="248">
      <t>ヨテイ</t>
    </rPh>
    <phoneticPr fontId="4"/>
  </si>
  <si>
    <r>
      <t>　経営の健全性については、「経常収支比率」は100％を超えており、累積欠損金は生じていない。しかし、「流動比率」が100％を下回っており、類似団体と比較して低い数値となっている。
　効率性については、「施設利用率」が類似団体と比較して低い数値となっている。
（要因）
　主な流動資産である現金預金が少なく、また企業債償還金が多額であるため。
（今後の対策）
・費用対効果を十分に考慮したうえでの下水道面整備を行い地方債計画を盛り込んだ整備計画を策定する。
・使用料収入の基である「水洗化率」が89.03％と類似団体に比べ高いとは言えないため、未水洗化世帯への水洗化の促進、啓発を継続的に行うことで有収水量の確保に努める。
・効率性については、</t>
    </r>
    <r>
      <rPr>
        <sz val="11"/>
        <color rgb="FFFF0000"/>
        <rFont val="ＭＳ ゴシック"/>
        <family val="3"/>
        <charset val="128"/>
      </rPr>
      <t>桜山処理区の施設の耐用年数を踏まえ、大島浄化センターとの統合及び供用開始に向けて協議を行い、施設の改築更新費や維持管理等の経費削減を図る。</t>
    </r>
    <rPh sb="62" eb="64">
      <t>シタマワ</t>
    </rPh>
    <rPh sb="69" eb="71">
      <t>ルイジ</t>
    </rPh>
    <rPh sb="71" eb="73">
      <t>ダンタイ</t>
    </rPh>
    <rPh sb="74" eb="76">
      <t>ヒカク</t>
    </rPh>
    <rPh sb="78" eb="79">
      <t>ヒク</t>
    </rPh>
    <rPh sb="80" eb="82">
      <t>スウチ</t>
    </rPh>
    <rPh sb="271" eb="273">
      <t>レイワ</t>
    </rPh>
    <rPh sb="273" eb="276">
      <t>ガンネンド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</si>
</sst>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5-4695-B223-AE3C426A31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A4B5-4695-B223-AE3C426A31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59.35</c:v>
                </c:pt>
                <c:pt idx="1">
                  <c:v>64.41</c:v>
                </c:pt>
                <c:pt idx="2">
                  <c:v>63.99</c:v>
                </c:pt>
                <c:pt idx="3">
                  <c:v>63.32</c:v>
                </c:pt>
                <c:pt idx="4">
                  <c:v>63.14</c:v>
                </c:pt>
              </c:numCache>
            </c:numRef>
          </c:val>
          <c:extLst>
            <c:ext xmlns:c16="http://schemas.microsoft.com/office/drawing/2014/chart" uri="{C3380CC4-5D6E-409C-BE32-E72D297353CC}">
              <c16:uniqueId val="{00000000-15BA-4BA5-B687-4C3EC698CD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15BA-4BA5-B687-4C3EC698CD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86.9</c:v>
                </c:pt>
                <c:pt idx="1">
                  <c:v>88.34</c:v>
                </c:pt>
                <c:pt idx="2">
                  <c:v>88.96</c:v>
                </c:pt>
                <c:pt idx="3">
                  <c:v>89.07</c:v>
                </c:pt>
                <c:pt idx="4">
                  <c:v>89.03</c:v>
                </c:pt>
              </c:numCache>
            </c:numRef>
          </c:val>
          <c:extLst>
            <c:ext xmlns:c16="http://schemas.microsoft.com/office/drawing/2014/chart" uri="{C3380CC4-5D6E-409C-BE32-E72D297353CC}">
              <c16:uniqueId val="{00000000-3568-420A-8A00-3CBDCE279E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3568-420A-8A00-3CBDCE279E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117.21</c:v>
                </c:pt>
                <c:pt idx="1">
                  <c:v>116.78</c:v>
                </c:pt>
                <c:pt idx="2">
                  <c:v>115.47</c:v>
                </c:pt>
                <c:pt idx="3">
                  <c:v>115.6</c:v>
                </c:pt>
                <c:pt idx="4">
                  <c:v>112.13</c:v>
                </c:pt>
              </c:numCache>
            </c:numRef>
          </c:val>
          <c:extLst>
            <c:ext xmlns:c16="http://schemas.microsoft.com/office/drawing/2014/chart" uri="{C3380CC4-5D6E-409C-BE32-E72D297353CC}">
              <c16:uniqueId val="{00000000-FA37-42BD-8B59-465B1F17F0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c:ext xmlns:c16="http://schemas.microsoft.com/office/drawing/2014/chart" uri="{C3380CC4-5D6E-409C-BE32-E72D297353CC}">
              <c16:uniqueId val="{00000001-FA37-42BD-8B59-465B1F17F0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3.91</c:v>
                </c:pt>
                <c:pt idx="1">
                  <c:v>7.74</c:v>
                </c:pt>
                <c:pt idx="2">
                  <c:v>11.12</c:v>
                </c:pt>
                <c:pt idx="3">
                  <c:v>14.4</c:v>
                </c:pt>
                <c:pt idx="4">
                  <c:v>17.7</c:v>
                </c:pt>
              </c:numCache>
            </c:numRef>
          </c:val>
          <c:extLst>
            <c:ext xmlns:c16="http://schemas.microsoft.com/office/drawing/2014/chart" uri="{C3380CC4-5D6E-409C-BE32-E72D297353CC}">
              <c16:uniqueId val="{00000000-3745-4779-8259-A8CDA8B25C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c:ext xmlns:c16="http://schemas.microsoft.com/office/drawing/2014/chart" uri="{C3380CC4-5D6E-409C-BE32-E72D297353CC}">
              <c16:uniqueId val="{00000001-3745-4779-8259-A8CDA8B25C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7-4AE5-B8C3-E4AACDF457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c:ext xmlns:c16="http://schemas.microsoft.com/office/drawing/2014/chart" uri="{C3380CC4-5D6E-409C-BE32-E72D297353CC}">
              <c16:uniqueId val="{00000001-E8A7-4AE5-B8C3-E4AACDF457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DD-44CB-8EDD-5D8590DB11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c:ext xmlns:c16="http://schemas.microsoft.com/office/drawing/2014/chart" uri="{C3380CC4-5D6E-409C-BE32-E72D297353CC}">
              <c16:uniqueId val="{00000001-B9DD-44CB-8EDD-5D8590DB11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47.13</c:v>
                </c:pt>
                <c:pt idx="1">
                  <c:v>56.25</c:v>
                </c:pt>
                <c:pt idx="2">
                  <c:v>53.13</c:v>
                </c:pt>
                <c:pt idx="3">
                  <c:v>55.86</c:v>
                </c:pt>
                <c:pt idx="4">
                  <c:v>58.72</c:v>
                </c:pt>
              </c:numCache>
            </c:numRef>
          </c:val>
          <c:extLst>
            <c:ext xmlns:c16="http://schemas.microsoft.com/office/drawing/2014/chart" uri="{C3380CC4-5D6E-409C-BE32-E72D297353CC}">
              <c16:uniqueId val="{00000000-A1DC-49D6-8E00-E726B0A26A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c:ext xmlns:c16="http://schemas.microsoft.com/office/drawing/2014/chart" uri="{C3380CC4-5D6E-409C-BE32-E72D297353CC}">
              <c16:uniqueId val="{00000001-A1DC-49D6-8E00-E726B0A26A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511</c:v>
                </c:pt>
                <c:pt idx="1">
                  <c:v>940.83</c:v>
                </c:pt>
                <c:pt idx="2">
                  <c:v>887.69</c:v>
                </c:pt>
                <c:pt idx="3">
                  <c:v>858.18</c:v>
                </c:pt>
                <c:pt idx="4">
                  <c:v>817.57</c:v>
                </c:pt>
              </c:numCache>
            </c:numRef>
          </c:val>
          <c:extLst>
            <c:ext xmlns:c16="http://schemas.microsoft.com/office/drawing/2014/chart" uri="{C3380CC4-5D6E-409C-BE32-E72D297353CC}">
              <c16:uniqueId val="{00000000-F4BA-4604-BF6C-6AF64182BF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F4BA-4604-BF6C-6AF64182BF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141.44</c:v>
                </c:pt>
                <c:pt idx="1">
                  <c:v>141.47999999999999</c:v>
                </c:pt>
                <c:pt idx="2">
                  <c:v>136.66999999999999</c:v>
                </c:pt>
                <c:pt idx="3">
                  <c:v>100</c:v>
                </c:pt>
                <c:pt idx="4">
                  <c:v>100</c:v>
                </c:pt>
              </c:numCache>
            </c:numRef>
          </c:val>
          <c:extLst>
            <c:ext xmlns:c16="http://schemas.microsoft.com/office/drawing/2014/chart" uri="{C3380CC4-5D6E-409C-BE32-E72D297353CC}">
              <c16:uniqueId val="{00000000-4F8A-4648-A57D-9A23680DE5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4F8A-4648-A57D-9A23680DE5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124.72</c:v>
                </c:pt>
                <c:pt idx="1">
                  <c:v>124.43</c:v>
                </c:pt>
                <c:pt idx="2">
                  <c:v>129.46</c:v>
                </c:pt>
                <c:pt idx="3">
                  <c:v>181.01</c:v>
                </c:pt>
                <c:pt idx="4">
                  <c:v>181.21</c:v>
                </c:pt>
              </c:numCache>
            </c:numRef>
          </c:val>
          <c:extLst>
            <c:ext xmlns:c16="http://schemas.microsoft.com/office/drawing/2014/chart" uri="{C3380CC4-5D6E-409C-BE32-E72D297353CC}">
              <c16:uniqueId val="{00000000-67D3-4666-AE0B-C5CC12E6B6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67D3-4666-AE0B-C5CC12E6B6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荒尾市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自治体職員</v>
      </c>
      <c r="AE8" s="72"/>
      <c r="AF8" s="72"/>
      <c r="AG8" s="72"/>
      <c r="AH8" s="72"/>
      <c r="AI8" s="72"/>
      <c r="AJ8" s="72"/>
      <c r="AK8" s="3"/>
      <c r="AL8" s="68">
        <f>データ!S6</f>
        <v>52822</v>
      </c>
      <c r="AM8" s="68"/>
      <c r="AN8" s="68"/>
      <c r="AO8" s="68"/>
      <c r="AP8" s="68"/>
      <c r="AQ8" s="68"/>
      <c r="AR8" s="68"/>
      <c r="AS8" s="68"/>
      <c r="AT8" s="67">
        <f>データ!T6</f>
        <v>57.37</v>
      </c>
      <c r="AU8" s="67"/>
      <c r="AV8" s="67"/>
      <c r="AW8" s="67"/>
      <c r="AX8" s="67"/>
      <c r="AY8" s="67"/>
      <c r="AZ8" s="67"/>
      <c r="BA8" s="67"/>
      <c r="BB8" s="67">
        <f>データ!U6</f>
        <v>920.73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51.15</v>
      </c>
      <c r="J10" s="67"/>
      <c r="K10" s="67"/>
      <c r="L10" s="67"/>
      <c r="M10" s="67"/>
      <c r="N10" s="67"/>
      <c r="O10" s="67"/>
      <c r="P10" s="67">
        <f>データ!P6</f>
        <v>72.069999999999993</v>
      </c>
      <c r="Q10" s="67"/>
      <c r="R10" s="67"/>
      <c r="S10" s="67"/>
      <c r="T10" s="67"/>
      <c r="U10" s="67"/>
      <c r="V10" s="67"/>
      <c r="W10" s="67">
        <f>データ!Q6</f>
        <v>87.55</v>
      </c>
      <c r="X10" s="67"/>
      <c r="Y10" s="67"/>
      <c r="Z10" s="67"/>
      <c r="AA10" s="67"/>
      <c r="AB10" s="67"/>
      <c r="AC10" s="67"/>
      <c r="AD10" s="68">
        <f>データ!R6</f>
        <v>3564</v>
      </c>
      <c r="AE10" s="68"/>
      <c r="AF10" s="68"/>
      <c r="AG10" s="68"/>
      <c r="AH10" s="68"/>
      <c r="AI10" s="68"/>
      <c r="AJ10" s="68"/>
      <c r="AK10" s="2"/>
      <c r="AL10" s="68">
        <f>データ!V6</f>
        <v>37853</v>
      </c>
      <c r="AM10" s="68"/>
      <c r="AN10" s="68"/>
      <c r="AO10" s="68"/>
      <c r="AP10" s="68"/>
      <c r="AQ10" s="68"/>
      <c r="AR10" s="68"/>
      <c r="AS10" s="68"/>
      <c r="AT10" s="67">
        <f>データ!W6</f>
        <v>11.03</v>
      </c>
      <c r="AU10" s="67"/>
      <c r="AV10" s="67"/>
      <c r="AW10" s="67"/>
      <c r="AX10" s="67"/>
      <c r="AY10" s="67"/>
      <c r="AZ10" s="67"/>
      <c r="BA10" s="67"/>
      <c r="BB10" s="67">
        <f>データ!X6</f>
        <v>3431.82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YA1e2Fd1jqIHEW4uqdattcCZQK0J1eavG0vqyUEO7x3fSHmyVsYkMMhO7/jskrUi1Vr62VNiTA4BeUM0jfvb0w==" saltValue="U2iuXRfVHmGRj/lAK5LWa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432041</v>
      </c>
      <c r="D6" s="33">
        <f t="shared" si="3"/>
        <v>46</v>
      </c>
      <c r="E6" s="33">
        <f t="shared" si="3"/>
        <v>17</v>
      </c>
      <c r="F6" s="33">
        <f t="shared" si="3"/>
        <v>1</v>
      </c>
      <c r="G6" s="33">
        <f t="shared" si="3"/>
        <v>0</v>
      </c>
      <c r="H6" s="33" t="str">
        <f t="shared" si="3"/>
        <v>熊本県　荒尾市</v>
      </c>
      <c r="I6" s="33" t="str">
        <f t="shared" si="3"/>
        <v>法適用</v>
      </c>
      <c r="J6" s="33" t="str">
        <f t="shared" si="3"/>
        <v>下水道事業</v>
      </c>
      <c r="K6" s="33" t="str">
        <f t="shared" si="3"/>
        <v>公共下水道</v>
      </c>
      <c r="L6" s="33" t="str">
        <f t="shared" si="3"/>
        <v>Bd1</v>
      </c>
      <c r="M6" s="33" t="str">
        <f t="shared" si="3"/>
        <v>自治体職員</v>
      </c>
      <c r="N6" s="34" t="str">
        <f t="shared" si="3"/>
        <v>-</v>
      </c>
      <c r="O6" s="34">
        <f t="shared" si="3"/>
        <v>51.15</v>
      </c>
      <c r="P6" s="34">
        <f t="shared" si="3"/>
        <v>72.069999999999993</v>
      </c>
      <c r="Q6" s="34">
        <f t="shared" si="3"/>
        <v>87.55</v>
      </c>
      <c r="R6" s="34">
        <f t="shared" si="3"/>
        <v>3564</v>
      </c>
      <c r="S6" s="34">
        <f t="shared" si="3"/>
        <v>52822</v>
      </c>
      <c r="T6" s="34">
        <f t="shared" si="3"/>
        <v>57.37</v>
      </c>
      <c r="U6" s="34">
        <f t="shared" si="3"/>
        <v>920.73</v>
      </c>
      <c r="V6" s="34">
        <f t="shared" si="3"/>
        <v>37853</v>
      </c>
      <c r="W6" s="34">
        <f t="shared" si="3"/>
        <v>11.03</v>
      </c>
      <c r="X6" s="34">
        <f t="shared" si="3"/>
        <v>3431.82</v>
      </c>
      <c r="Y6" s="35">
        <f>IF(Y7="",NA(),Y7)</f>
        <v>117.21</v>
      </c>
      <c r="Z6" s="35">
        <f t="shared" ref="Z6:AH6" si="4">IF(Z7="",NA(),Z7)</f>
        <v>116.78</v>
      </c>
      <c r="AA6" s="35">
        <f t="shared" si="4"/>
        <v>115.47</v>
      </c>
      <c r="AB6" s="35">
        <f t="shared" si="4"/>
        <v>115.6</v>
      </c>
      <c r="AC6" s="35">
        <f t="shared" si="4"/>
        <v>112.13</v>
      </c>
      <c r="AD6" s="35">
        <f t="shared" si="4"/>
        <v>108.77</v>
      </c>
      <c r="AE6" s="35">
        <f t="shared" si="4"/>
        <v>109.48</v>
      </c>
      <c r="AF6" s="35">
        <f t="shared" si="4"/>
        <v>109.27</v>
      </c>
      <c r="AG6" s="35">
        <f t="shared" si="4"/>
        <v>108.03</v>
      </c>
      <c r="AH6" s="35">
        <f t="shared" si="4"/>
        <v>106.9</v>
      </c>
      <c r="AI6" s="34" t="str">
        <f>IF(AI7="","",IF(AI7="-","【-】","【"&amp;SUBSTITUTE(TEXT(AI7,"#,##0.00"),"-","△")&amp;"】"))</f>
        <v>【108.69】</v>
      </c>
      <c r="AJ6" s="34">
        <f>IF(AJ7="",NA(),AJ7)</f>
        <v>0</v>
      </c>
      <c r="AK6" s="34">
        <f t="shared" ref="AK6:AS6" si="5">IF(AK7="",NA(),AK7)</f>
        <v>0</v>
      </c>
      <c r="AL6" s="34">
        <f t="shared" si="5"/>
        <v>0</v>
      </c>
      <c r="AM6" s="34">
        <f t="shared" si="5"/>
        <v>0</v>
      </c>
      <c r="AN6" s="34">
        <f t="shared" si="5"/>
        <v>0</v>
      </c>
      <c r="AO6" s="35">
        <f t="shared" si="5"/>
        <v>21.47</v>
      </c>
      <c r="AP6" s="35">
        <f t="shared" si="5"/>
        <v>16.34</v>
      </c>
      <c r="AQ6" s="35">
        <f t="shared" si="5"/>
        <v>15.65</v>
      </c>
      <c r="AR6" s="35">
        <f t="shared" si="5"/>
        <v>13.55</v>
      </c>
      <c r="AS6" s="35">
        <f t="shared" si="5"/>
        <v>9.06</v>
      </c>
      <c r="AT6" s="34" t="str">
        <f>IF(AT7="","",IF(AT7="-","【-】","【"&amp;SUBSTITUTE(TEXT(AT7,"#,##0.00"),"-","△")&amp;"】"))</f>
        <v>【3.28】</v>
      </c>
      <c r="AU6" s="35">
        <f>IF(AU7="",NA(),AU7)</f>
        <v>47.13</v>
      </c>
      <c r="AV6" s="35">
        <f t="shared" ref="AV6:BD6" si="6">IF(AV7="",NA(),AV7)</f>
        <v>56.25</v>
      </c>
      <c r="AW6" s="35">
        <f t="shared" si="6"/>
        <v>53.13</v>
      </c>
      <c r="AX6" s="35">
        <f t="shared" si="6"/>
        <v>55.86</v>
      </c>
      <c r="AY6" s="35">
        <f t="shared" si="6"/>
        <v>58.72</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511</v>
      </c>
      <c r="BG6" s="35">
        <f t="shared" ref="BG6:BO6" si="7">IF(BG7="",NA(),BG7)</f>
        <v>940.83</v>
      </c>
      <c r="BH6" s="35">
        <f t="shared" si="7"/>
        <v>887.69</v>
      </c>
      <c r="BI6" s="35">
        <f t="shared" si="7"/>
        <v>858.18</v>
      </c>
      <c r="BJ6" s="35">
        <f t="shared" si="7"/>
        <v>817.57</v>
      </c>
      <c r="BK6" s="35">
        <f t="shared" si="7"/>
        <v>854.16</v>
      </c>
      <c r="BL6" s="35">
        <f t="shared" si="7"/>
        <v>848.31</v>
      </c>
      <c r="BM6" s="35">
        <f t="shared" si="7"/>
        <v>774.99</v>
      </c>
      <c r="BN6" s="35">
        <f t="shared" si="7"/>
        <v>799.41</v>
      </c>
      <c r="BO6" s="35">
        <f t="shared" si="7"/>
        <v>820.36</v>
      </c>
      <c r="BP6" s="34" t="str">
        <f>IF(BP7="","",IF(BP7="-","【-】","【"&amp;SUBSTITUTE(TEXT(BP7,"#,##0.00"),"-","△")&amp;"】"))</f>
        <v>【682.78】</v>
      </c>
      <c r="BQ6" s="35">
        <f>IF(BQ7="",NA(),BQ7)</f>
        <v>141.44</v>
      </c>
      <c r="BR6" s="35">
        <f t="shared" ref="BR6:BZ6" si="8">IF(BR7="",NA(),BR7)</f>
        <v>141.47999999999999</v>
      </c>
      <c r="BS6" s="35">
        <f t="shared" si="8"/>
        <v>136.66999999999999</v>
      </c>
      <c r="BT6" s="35">
        <f t="shared" si="8"/>
        <v>100</v>
      </c>
      <c r="BU6" s="35">
        <f t="shared" si="8"/>
        <v>100</v>
      </c>
      <c r="BV6" s="35">
        <f t="shared" si="8"/>
        <v>93.13</v>
      </c>
      <c r="BW6" s="35">
        <f t="shared" si="8"/>
        <v>94.38</v>
      </c>
      <c r="BX6" s="35">
        <f t="shared" si="8"/>
        <v>96.57</v>
      </c>
      <c r="BY6" s="35">
        <f t="shared" si="8"/>
        <v>96.54</v>
      </c>
      <c r="BZ6" s="35">
        <f t="shared" si="8"/>
        <v>95.4</v>
      </c>
      <c r="CA6" s="34" t="str">
        <f>IF(CA7="","",IF(CA7="-","【-】","【"&amp;SUBSTITUTE(TEXT(CA7,"#,##0.00"),"-","△")&amp;"】"))</f>
        <v>【100.91】</v>
      </c>
      <c r="CB6" s="35">
        <f>IF(CB7="",NA(),CB7)</f>
        <v>124.72</v>
      </c>
      <c r="CC6" s="35">
        <f t="shared" ref="CC6:CK6" si="9">IF(CC7="",NA(),CC7)</f>
        <v>124.43</v>
      </c>
      <c r="CD6" s="35">
        <f t="shared" si="9"/>
        <v>129.46</v>
      </c>
      <c r="CE6" s="35">
        <f t="shared" si="9"/>
        <v>181.01</v>
      </c>
      <c r="CF6" s="35">
        <f t="shared" si="9"/>
        <v>181.21</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59.35</v>
      </c>
      <c r="CN6" s="35">
        <f t="shared" ref="CN6:CV6" si="10">IF(CN7="",NA(),CN7)</f>
        <v>64.41</v>
      </c>
      <c r="CO6" s="35">
        <f t="shared" si="10"/>
        <v>63.99</v>
      </c>
      <c r="CP6" s="35">
        <f t="shared" si="10"/>
        <v>63.32</v>
      </c>
      <c r="CQ6" s="35">
        <f t="shared" si="10"/>
        <v>63.14</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86.9</v>
      </c>
      <c r="CY6" s="35">
        <f t="shared" ref="CY6:DG6" si="11">IF(CY7="",NA(),CY7)</f>
        <v>88.34</v>
      </c>
      <c r="CZ6" s="35">
        <f t="shared" si="11"/>
        <v>88.96</v>
      </c>
      <c r="DA6" s="35">
        <f t="shared" si="11"/>
        <v>89.07</v>
      </c>
      <c r="DB6" s="35">
        <f t="shared" si="11"/>
        <v>89.03</v>
      </c>
      <c r="DC6" s="35">
        <f t="shared" si="11"/>
        <v>91.11</v>
      </c>
      <c r="DD6" s="35">
        <f t="shared" si="11"/>
        <v>91.44</v>
      </c>
      <c r="DE6" s="35">
        <f t="shared" si="11"/>
        <v>91.76</v>
      </c>
      <c r="DF6" s="35">
        <f t="shared" si="11"/>
        <v>92.3</v>
      </c>
      <c r="DG6" s="35">
        <f t="shared" si="11"/>
        <v>92.55</v>
      </c>
      <c r="DH6" s="34" t="str">
        <f>IF(DH7="","",IF(DH7="-","【-】","【"&amp;SUBSTITUTE(TEXT(DH7,"#,##0.00"),"-","△")&amp;"】"))</f>
        <v>【95.20】</v>
      </c>
      <c r="DI6" s="35">
        <f>IF(DI7="",NA(),DI7)</f>
        <v>3.91</v>
      </c>
      <c r="DJ6" s="35">
        <f t="shared" ref="DJ6:DR6" si="12">IF(DJ7="",NA(),DJ7)</f>
        <v>7.74</v>
      </c>
      <c r="DK6" s="35">
        <f t="shared" si="12"/>
        <v>11.12</v>
      </c>
      <c r="DL6" s="35">
        <f t="shared" si="12"/>
        <v>14.4</v>
      </c>
      <c r="DM6" s="35">
        <f t="shared" si="12"/>
        <v>17.7</v>
      </c>
      <c r="DN6" s="35">
        <f t="shared" si="12"/>
        <v>25.52</v>
      </c>
      <c r="DO6" s="35">
        <f t="shared" si="12"/>
        <v>25.89</v>
      </c>
      <c r="DP6" s="35">
        <f t="shared" si="12"/>
        <v>26.63</v>
      </c>
      <c r="DQ6" s="35">
        <f t="shared" si="12"/>
        <v>25.61</v>
      </c>
      <c r="DR6" s="35">
        <f t="shared" si="12"/>
        <v>26.13</v>
      </c>
      <c r="DS6" s="34" t="str">
        <f>IF(DS7="","",IF(DS7="-","【-】","【"&amp;SUBSTITUTE(TEXT(DS7,"#,##0.00"),"-","△")&amp;"】"))</f>
        <v>【38.60】</v>
      </c>
      <c r="DT6" s="34">
        <f>IF(DT7="",NA(),DT7)</f>
        <v>0</v>
      </c>
      <c r="DU6" s="34">
        <f t="shared" ref="DU6:EC6" si="13">IF(DU7="",NA(),DU7)</f>
        <v>0</v>
      </c>
      <c r="DV6" s="34">
        <f t="shared" si="13"/>
        <v>0</v>
      </c>
      <c r="DW6" s="34">
        <f t="shared" si="13"/>
        <v>0</v>
      </c>
      <c r="DX6" s="34">
        <f t="shared" si="13"/>
        <v>0</v>
      </c>
      <c r="DY6" s="35">
        <f t="shared" si="13"/>
        <v>0.76</v>
      </c>
      <c r="DZ6" s="35">
        <f t="shared" si="13"/>
        <v>0.71</v>
      </c>
      <c r="EA6" s="35">
        <f t="shared" si="13"/>
        <v>0.95</v>
      </c>
      <c r="EB6" s="35">
        <f t="shared" si="13"/>
        <v>1.07</v>
      </c>
      <c r="EC6" s="35">
        <f t="shared" si="13"/>
        <v>1.03</v>
      </c>
      <c r="ED6" s="34" t="str">
        <f>IF(ED7="","",IF(ED7="-","【-】","【"&amp;SUBSTITUTE(TEXT(ED7,"#,##0.00"),"-","△")&amp;"】"))</f>
        <v>【5.64】</v>
      </c>
      <c r="EE6" s="34">
        <f>IF(EE7="",NA(),EE7)</f>
        <v>0</v>
      </c>
      <c r="EF6" s="34">
        <f t="shared" ref="EF6:EN6" si="14">IF(EF7="",NA(),EF7)</f>
        <v>0</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432041</v>
      </c>
      <c r="D7" s="37">
        <v>46</v>
      </c>
      <c r="E7" s="37">
        <v>17</v>
      </c>
      <c r="F7" s="37">
        <v>1</v>
      </c>
      <c r="G7" s="37">
        <v>0</v>
      </c>
      <c r="H7" s="37" t="s">
        <v>96</v>
      </c>
      <c r="I7" s="37" t="s">
        <v>97</v>
      </c>
      <c r="J7" s="37" t="s">
        <v>98</v>
      </c>
      <c r="K7" s="37" t="s">
        <v>99</v>
      </c>
      <c r="L7" s="37" t="s">
        <v>100</v>
      </c>
      <c r="M7" s="37" t="s">
        <v>101</v>
      </c>
      <c r="N7" s="38" t="s">
        <v>102</v>
      </c>
      <c r="O7" s="38">
        <v>51.15</v>
      </c>
      <c r="P7" s="38">
        <v>72.069999999999993</v>
      </c>
      <c r="Q7" s="38">
        <v>87.55</v>
      </c>
      <c r="R7" s="38">
        <v>3564</v>
      </c>
      <c r="S7" s="38">
        <v>52822</v>
      </c>
      <c r="T7" s="38">
        <v>57.37</v>
      </c>
      <c r="U7" s="38">
        <v>920.73</v>
      </c>
      <c r="V7" s="38">
        <v>37853</v>
      </c>
      <c r="W7" s="38">
        <v>11.03</v>
      </c>
      <c r="X7" s="38">
        <v>3431.82</v>
      </c>
      <c r="Y7" s="38">
        <v>117.21</v>
      </c>
      <c r="Z7" s="38">
        <v>116.78</v>
      </c>
      <c r="AA7" s="38">
        <v>115.47</v>
      </c>
      <c r="AB7" s="38">
        <v>115.6</v>
      </c>
      <c r="AC7" s="38">
        <v>112.13</v>
      </c>
      <c r="AD7" s="38">
        <v>108.77</v>
      </c>
      <c r="AE7" s="38">
        <v>109.48</v>
      </c>
      <c r="AF7" s="38">
        <v>109.27</v>
      </c>
      <c r="AG7" s="38">
        <v>108.03</v>
      </c>
      <c r="AH7" s="38">
        <v>106.9</v>
      </c>
      <c r="AI7" s="38">
        <v>108.69</v>
      </c>
      <c r="AJ7" s="38">
        <v>0</v>
      </c>
      <c r="AK7" s="38">
        <v>0</v>
      </c>
      <c r="AL7" s="38">
        <v>0</v>
      </c>
      <c r="AM7" s="38">
        <v>0</v>
      </c>
      <c r="AN7" s="38">
        <v>0</v>
      </c>
      <c r="AO7" s="38">
        <v>21.47</v>
      </c>
      <c r="AP7" s="38">
        <v>16.34</v>
      </c>
      <c r="AQ7" s="38">
        <v>15.65</v>
      </c>
      <c r="AR7" s="38">
        <v>13.55</v>
      </c>
      <c r="AS7" s="38">
        <v>9.06</v>
      </c>
      <c r="AT7" s="38">
        <v>3.28</v>
      </c>
      <c r="AU7" s="38">
        <v>47.13</v>
      </c>
      <c r="AV7" s="38">
        <v>56.25</v>
      </c>
      <c r="AW7" s="38">
        <v>53.13</v>
      </c>
      <c r="AX7" s="38">
        <v>55.86</v>
      </c>
      <c r="AY7" s="38">
        <v>58.72</v>
      </c>
      <c r="AZ7" s="38">
        <v>79.239999999999995</v>
      </c>
      <c r="BA7" s="38">
        <v>78.930000000000007</v>
      </c>
      <c r="BB7" s="38">
        <v>77.94</v>
      </c>
      <c r="BC7" s="38">
        <v>78.45</v>
      </c>
      <c r="BD7" s="38">
        <v>76.31</v>
      </c>
      <c r="BE7" s="38">
        <v>69.489999999999995</v>
      </c>
      <c r="BF7" s="38">
        <v>511</v>
      </c>
      <c r="BG7" s="38">
        <v>940.83</v>
      </c>
      <c r="BH7" s="38">
        <v>887.69</v>
      </c>
      <c r="BI7" s="38">
        <v>858.18</v>
      </c>
      <c r="BJ7" s="38">
        <v>817.57</v>
      </c>
      <c r="BK7" s="38">
        <v>854.16</v>
      </c>
      <c r="BL7" s="38">
        <v>848.31</v>
      </c>
      <c r="BM7" s="38">
        <v>774.99</v>
      </c>
      <c r="BN7" s="38">
        <v>799.41</v>
      </c>
      <c r="BO7" s="38">
        <v>820.36</v>
      </c>
      <c r="BP7" s="38">
        <v>682.78</v>
      </c>
      <c r="BQ7" s="38">
        <v>141.44</v>
      </c>
      <c r="BR7" s="38">
        <v>141.47999999999999</v>
      </c>
      <c r="BS7" s="38">
        <v>136.66999999999999</v>
      </c>
      <c r="BT7" s="38">
        <v>100</v>
      </c>
      <c r="BU7" s="38">
        <v>100</v>
      </c>
      <c r="BV7" s="38">
        <v>93.13</v>
      </c>
      <c r="BW7" s="38">
        <v>94.38</v>
      </c>
      <c r="BX7" s="38">
        <v>96.57</v>
      </c>
      <c r="BY7" s="38">
        <v>96.54</v>
      </c>
      <c r="BZ7" s="38">
        <v>95.4</v>
      </c>
      <c r="CA7" s="38">
        <v>100.91</v>
      </c>
      <c r="CB7" s="38">
        <v>124.72</v>
      </c>
      <c r="CC7" s="38">
        <v>124.43</v>
      </c>
      <c r="CD7" s="38">
        <v>129.46</v>
      </c>
      <c r="CE7" s="38">
        <v>181.01</v>
      </c>
      <c r="CF7" s="38">
        <v>181.21</v>
      </c>
      <c r="CG7" s="38">
        <v>167.97</v>
      </c>
      <c r="CH7" s="38">
        <v>165.45</v>
      </c>
      <c r="CI7" s="38">
        <v>161.54</v>
      </c>
      <c r="CJ7" s="38">
        <v>162.81</v>
      </c>
      <c r="CK7" s="38">
        <v>163.19999999999999</v>
      </c>
      <c r="CL7" s="38">
        <v>136.86000000000001</v>
      </c>
      <c r="CM7" s="38">
        <v>59.35</v>
      </c>
      <c r="CN7" s="38">
        <v>64.41</v>
      </c>
      <c r="CO7" s="38">
        <v>63.99</v>
      </c>
      <c r="CP7" s="38">
        <v>63.32</v>
      </c>
      <c r="CQ7" s="38">
        <v>63.14</v>
      </c>
      <c r="CR7" s="38">
        <v>64.87</v>
      </c>
      <c r="CS7" s="38">
        <v>65.62</v>
      </c>
      <c r="CT7" s="38">
        <v>64.67</v>
      </c>
      <c r="CU7" s="38">
        <v>64.959999999999994</v>
      </c>
      <c r="CV7" s="38">
        <v>65.040000000000006</v>
      </c>
      <c r="CW7" s="38">
        <v>58.98</v>
      </c>
      <c r="CX7" s="38">
        <v>86.9</v>
      </c>
      <c r="CY7" s="38">
        <v>88.34</v>
      </c>
      <c r="CZ7" s="38">
        <v>88.96</v>
      </c>
      <c r="DA7" s="38">
        <v>89.07</v>
      </c>
      <c r="DB7" s="38">
        <v>89.03</v>
      </c>
      <c r="DC7" s="38">
        <v>91.11</v>
      </c>
      <c r="DD7" s="38">
        <v>91.44</v>
      </c>
      <c r="DE7" s="38">
        <v>91.76</v>
      </c>
      <c r="DF7" s="38">
        <v>92.3</v>
      </c>
      <c r="DG7" s="38">
        <v>92.55</v>
      </c>
      <c r="DH7" s="38">
        <v>95.2</v>
      </c>
      <c r="DI7" s="38">
        <v>3.91</v>
      </c>
      <c r="DJ7" s="38">
        <v>7.74</v>
      </c>
      <c r="DK7" s="38">
        <v>11.12</v>
      </c>
      <c r="DL7" s="38">
        <v>14.4</v>
      </c>
      <c r="DM7" s="38">
        <v>17.7</v>
      </c>
      <c r="DN7" s="38">
        <v>25.52</v>
      </c>
      <c r="DO7" s="38">
        <v>25.89</v>
      </c>
      <c r="DP7" s="38">
        <v>26.63</v>
      </c>
      <c r="DQ7" s="38">
        <v>25.61</v>
      </c>
      <c r="DR7" s="38">
        <v>26.13</v>
      </c>
      <c r="DS7" s="38">
        <v>38.6</v>
      </c>
      <c r="DT7" s="38">
        <v>0</v>
      </c>
      <c r="DU7" s="38">
        <v>0</v>
      </c>
      <c r="DV7" s="38">
        <v>0</v>
      </c>
      <c r="DW7" s="38">
        <v>0</v>
      </c>
      <c r="DX7" s="38">
        <v>0</v>
      </c>
      <c r="DY7" s="38">
        <v>0.76</v>
      </c>
      <c r="DZ7" s="38">
        <v>0.71</v>
      </c>
      <c r="EA7" s="38">
        <v>0.95</v>
      </c>
      <c r="EB7" s="38">
        <v>1.07</v>
      </c>
      <c r="EC7" s="38">
        <v>1.03</v>
      </c>
      <c r="ED7" s="38">
        <v>5.64</v>
      </c>
      <c r="EE7" s="38">
        <v>0</v>
      </c>
      <c r="EF7" s="38">
        <v>0</v>
      </c>
      <c r="EG7" s="38">
        <v>0</v>
      </c>
      <c r="EH7" s="38">
        <v>0</v>
      </c>
      <c r="EI7" s="38">
        <v>0</v>
      </c>
      <c r="EJ7" s="38">
        <v>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2020-02-06T05:57:42Z</cp:lastPrinted>
  <dcterms:created xsi:type="dcterms:W3CDTF">2019-12-05T04:47:51Z</dcterms:created>
  <dcterms:modified xsi:type="dcterms:W3CDTF">2020-02-06T05:59:33Z</dcterms:modified>
  <cp:category/>
</cp:coreProperties>
</file>