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1.14\10703_水道課\データ\0620_各種調査・照会・通知等_水道\040_財政課関係調査\0040_経営比較分析調査\R01調査(H30決算経営比較分析表)\02_提出\020_工業用水\"/>
    </mc:Choice>
  </mc:AlternateContent>
  <xr:revisionPtr revIDLastSave="0" documentId="13_ncr:1_{439C5866-6377-41DF-BC23-9EA4C9D022EE}" xr6:coauthVersionLast="44" xr6:coauthVersionMax="44" xr10:uidLastSave="{00000000-0000-0000-0000-000000000000}"/>
  <workbookProtection workbookAlgorithmName="SHA-512" workbookHashValue="nEtda6ybFD3PhKcvj3BE6xI44l+z7/jVBJ2Rsqkp++b2KWOo6u4EgfSdwnm7Xtxq/DqxTLGwckamx5k5mQ0P8A==" workbookSaltValue="GmEV9DPmgUMoommH/Y/0/A==" workbookSpinCount="100000" lockStructure="1"/>
  <bookViews>
    <workbookView xWindow="-120" yWindow="-120" windowWidth="20730" windowHeight="111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D10" i="5" l="1"/>
  <c r="CL10" i="5"/>
  <c r="AT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HL80" i="4"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CX11" i="5" s="1"/>
  <c r="CV6" i="5"/>
  <c r="QN55" i="4" s="1"/>
  <c r="CU6" i="5"/>
  <c r="CV11" i="5" s="1"/>
  <c r="CT6" i="5"/>
  <c r="OZ55" i="4"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CF6" i="5"/>
  <c r="CB12" i="5" s="1"/>
  <c r="CE6" i="5"/>
  <c r="CA12" i="5" s="1"/>
  <c r="CD6" i="5"/>
  <c r="GF56" i="4" s="1"/>
  <c r="CC6" i="5"/>
  <c r="BY12" i="5" s="1"/>
  <c r="CB6" i="5"/>
  <c r="BX12" i="5" s="1"/>
  <c r="CA6" i="5"/>
  <c r="CB11" i="5" s="1"/>
  <c r="BZ6" i="5"/>
  <c r="GZ55" i="4" s="1"/>
  <c r="BY6" i="5"/>
  <c r="BZ11" i="5" s="1"/>
  <c r="BX6" i="5"/>
  <c r="BY11" i="5" s="1"/>
  <c r="BW6" i="5"/>
  <c r="BX11" i="5" s="1"/>
  <c r="BV6" i="5"/>
  <c r="BU6" i="5"/>
  <c r="BQ12" i="5" s="1"/>
  <c r="BT6" i="5"/>
  <c r="CF56" i="4" s="1"/>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BF11" i="5" s="1"/>
  <c r="BD6" i="5"/>
  <c r="BE11" i="5" s="1"/>
  <c r="BC6" i="5"/>
  <c r="BD11" i="5" s="1"/>
  <c r="BB6" i="5"/>
  <c r="OZ32" i="4"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GZ32" i="4" s="1"/>
  <c r="AG6" i="5"/>
  <c r="AH11" i="5" s="1"/>
  <c r="AF6" i="5"/>
  <c r="AG11" i="5"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RA81" i="4"/>
  <c r="OY81" i="4"/>
  <c r="NX81" i="4"/>
  <c r="MW81" i="4"/>
  <c r="JN81" i="4"/>
  <c r="IM81" i="4"/>
  <c r="HL81" i="4"/>
  <c r="EC81" i="4"/>
  <c r="DB81" i="4"/>
  <c r="CA81" i="4"/>
  <c r="Y81" i="4"/>
  <c r="RA80" i="4"/>
  <c r="PZ80" i="4"/>
  <c r="NX80" i="4"/>
  <c r="MW80" i="4"/>
  <c r="KO80" i="4"/>
  <c r="IM80" i="4"/>
  <c r="GK80" i="4"/>
  <c r="EC80" i="4"/>
  <c r="DB80" i="4"/>
  <c r="CA80" i="4"/>
  <c r="AZ80" i="4"/>
  <c r="Y80" i="4"/>
  <c r="PZ79" i="4"/>
  <c r="NX79" i="4"/>
  <c r="MW79" i="4"/>
  <c r="JN79" i="4"/>
  <c r="HL79" i="4"/>
  <c r="GK79" i="4"/>
  <c r="DB79" i="4"/>
  <c r="AZ79" i="4"/>
  <c r="Y79" i="4"/>
  <c r="QN56" i="4"/>
  <c r="OZ56" i="4"/>
  <c r="MN56" i="4"/>
  <c r="LT56" i="4"/>
  <c r="KZ56" i="4"/>
  <c r="JL56" i="4"/>
  <c r="GZ56" i="4"/>
  <c r="FL56" i="4"/>
  <c r="ER56" i="4"/>
  <c r="CZ56" i="4"/>
  <c r="BL56" i="4"/>
  <c r="AR56" i="4"/>
  <c r="X56" i="4"/>
  <c r="RH55" i="4"/>
  <c r="PT55" i="4"/>
  <c r="OF55" i="4"/>
  <c r="LT55" i="4"/>
  <c r="KF55" i="4"/>
  <c r="HT55" i="4"/>
  <c r="GF55" i="4"/>
  <c r="ER55" i="4"/>
  <c r="CF55" i="4"/>
  <c r="AR55" i="4"/>
  <c r="X55" i="4"/>
  <c r="QN54" i="4"/>
  <c r="PT54" i="4"/>
  <c r="OZ54" i="4"/>
  <c r="LT54" i="4"/>
  <c r="KF54" i="4"/>
  <c r="GZ54" i="4"/>
  <c r="FL54" i="4"/>
  <c r="CF54" i="4"/>
  <c r="AR54" i="4"/>
  <c r="QN33" i="4"/>
  <c r="OZ33" i="4"/>
  <c r="MN33" i="4"/>
  <c r="LT33" i="4"/>
  <c r="KZ33" i="4"/>
  <c r="KF33" i="4"/>
  <c r="JL33" i="4"/>
  <c r="GZ33" i="4"/>
  <c r="FL33" i="4"/>
  <c r="CZ33" i="4"/>
  <c r="BL33" i="4"/>
  <c r="X33" i="4"/>
  <c r="RH32" i="4"/>
  <c r="QN32" i="4"/>
  <c r="PT32" i="4"/>
  <c r="OF32" i="4"/>
  <c r="LT32" i="4"/>
  <c r="KZ32" i="4"/>
  <c r="KF32" i="4"/>
  <c r="HT32" i="4"/>
  <c r="GF32" i="4"/>
  <c r="FL32" i="4"/>
  <c r="ER32" i="4"/>
  <c r="CF32" i="4"/>
  <c r="AR32" i="4"/>
  <c r="QN31" i="4"/>
  <c r="PT31" i="4"/>
  <c r="OZ31" i="4"/>
  <c r="LT31" i="4"/>
  <c r="KF31" i="4"/>
  <c r="GZ31" i="4"/>
  <c r="GF31" i="4"/>
  <c r="FL31" i="4"/>
  <c r="CZ31" i="4"/>
  <c r="CF31" i="4"/>
  <c r="AR31" i="4"/>
  <c r="LZ10" i="4"/>
  <c r="IT10" i="4"/>
  <c r="FN10" i="4"/>
  <c r="CH10" i="4"/>
  <c r="B10" i="4"/>
  <c r="PF8" i="4"/>
  <c r="LZ8" i="4"/>
  <c r="IT8" i="4"/>
  <c r="FN8" i="4"/>
  <c r="CH8" i="4"/>
  <c r="B8" i="4"/>
  <c r="B5" i="4"/>
  <c r="CW11" i="5" l="1"/>
  <c r="X31" i="4"/>
  <c r="HT31" i="4"/>
  <c r="MN31" i="4"/>
  <c r="CF33" i="4"/>
  <c r="PT33" i="4"/>
  <c r="FL55" i="4"/>
  <c r="KZ55" i="4"/>
  <c r="KF56" i="4"/>
  <c r="V10" i="5"/>
  <c r="BN10" i="5"/>
  <c r="DF10" i="5"/>
  <c r="DQ11" i="5"/>
  <c r="BP12" i="5"/>
  <c r="JL31" i="4"/>
  <c r="CZ32" i="4"/>
  <c r="CZ54" i="4"/>
  <c r="GK81" i="4"/>
  <c r="AF10" i="5"/>
  <c r="BX10" i="5"/>
  <c r="DP10" i="5"/>
  <c r="ER31" i="4"/>
  <c r="OF31" i="4"/>
  <c r="RH31" i="4"/>
  <c r="HT33" i="4"/>
  <c r="HT54" i="4"/>
  <c r="MN54" i="4"/>
  <c r="PT56" i="4"/>
  <c r="KO81" i="4"/>
  <c r="X32" i="4"/>
  <c r="AR33" i="4"/>
  <c r="ER33" i="4"/>
  <c r="X54" i="4"/>
  <c r="ER54" i="4"/>
  <c r="JL54" i="4"/>
  <c r="OF54" i="4"/>
  <c r="RH54" i="4"/>
  <c r="CZ55" i="4"/>
  <c r="HT56" i="4"/>
  <c r="EC79" i="4"/>
  <c r="KO79" i="4"/>
  <c r="RA79" i="4"/>
  <c r="OY80" i="4"/>
  <c r="AJ10" i="5"/>
  <c r="CB10" i="5"/>
  <c r="DT10" i="5"/>
  <c r="BD10" i="5"/>
  <c r="CV10" i="5"/>
  <c r="W11" i="5"/>
  <c r="AQ11" i="5"/>
  <c r="AU11" i="5"/>
  <c r="BO11" i="5"/>
  <c r="CI11" i="5"/>
  <c r="CM11" i="5"/>
  <c r="AH12" i="5"/>
  <c r="BB12" i="5"/>
  <c r="BF12" i="5"/>
  <c r="BZ12" i="5"/>
  <c r="CT12" i="5"/>
  <c r="CX12" i="5"/>
  <c r="BL31" i="4"/>
  <c r="BL54" i="4"/>
  <c r="CA79" i="4"/>
  <c r="W10" i="5"/>
  <c r="AG10" i="5"/>
  <c r="AQ10" i="5"/>
  <c r="AU10" i="5"/>
  <c r="BE10" i="5"/>
  <c r="BO10" i="5"/>
  <c r="BY10" i="5"/>
  <c r="CI10" i="5"/>
  <c r="CM10" i="5"/>
  <c r="CW10" i="5"/>
  <c r="DG10" i="5"/>
  <c r="DQ10" i="5"/>
  <c r="EA10" i="5"/>
  <c r="EE10" i="5"/>
  <c r="GF54" i="4"/>
  <c r="IM79" i="4"/>
  <c r="JN80" i="4"/>
  <c r="AZ81" i="4"/>
  <c r="PZ81" i="4"/>
  <c r="X10" i="5"/>
  <c r="AH10" i="5"/>
  <c r="AR10" i="5"/>
  <c r="BB10" i="5"/>
  <c r="BF10" i="5"/>
  <c r="BP10" i="5"/>
  <c r="BZ10" i="5"/>
  <c r="CJ10" i="5"/>
  <c r="CT10" i="5"/>
  <c r="CX10" i="5"/>
  <c r="DH10" i="5"/>
  <c r="DR10" i="5"/>
  <c r="EB10" i="5"/>
  <c r="AI11" i="5"/>
  <c r="BC11" i="5"/>
  <c r="CA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<sst xmlns="http://schemas.openxmlformats.org/spreadsheetml/2006/main" count="262" uniqueCount="110">
  <si>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</si>
  <si>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</si>
  <si>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</si>
  <si>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</si>
  <si>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</si>
  <si>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</si>
  <si>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</si>
  <si>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</si>
  <si>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</si>
  <si>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</si>
  <si>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</si>
  <si>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</si>
  <si>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</si>
  <si>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</si>
  <si>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</si>
  <si>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</si>
  <si>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</si>
  <si>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</si>
  <si>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</si>
  <si>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</si>
  <si>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</si>
  <si>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</si>
  <si>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</si>
  <si>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</si>
  <si>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</si>
  <si>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</si>
  <si>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</si>
  <si>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</si>
  <si>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</si>
  <si>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</si>
  <si>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</si>
  <si>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</si>
  <si>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</si>
  <si>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</si>
  <si>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</si>
  <si>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</si>
  <si>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</si>
  <si>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</si>
  <si>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</si>
  <si>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</si>
  <si>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</si>
  <si>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</si>
  <si>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</si>
  <si>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</si>
  <si>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</si>
  <si>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</si>
  <si>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</si>
  <si>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</si>
  <si>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</si>
  <si>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</si>
  <si>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</si>
  <si>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</si>
  <si>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</si>
  <si>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</si>
  <si>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</si>
  <si>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</si>
  <si>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</si>
  <si>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</si>
  <si>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</si>
  <si>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</si>
  <si>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</si>
  <si>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</si>
  <si>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</si>
  <si>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</si>
  <si>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</si>
  <si>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</si>
  <si>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</si>
  <si>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</si>
  <si>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</si>
  <si>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</si>
  <si>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</si>
  <si>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</si>
  <si>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</si>
  <si>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</si>
  <si>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</si>
  <si>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</si>
  <si>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</si>
  <si>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</si>
  <si>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</si>
  <si>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</si>
  <si>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</si>
  <si>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</si>
  <si>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</si>
  <si>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</si>
  <si>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</si>
  <si>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</si>
  <si>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</si>
  <si>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</si>
  <si>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</si>
  <si>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</si>
  <si>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</si>
  <si>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432164</t>
  </si>
  <si>
    <t>46</t>
  </si>
  <si>
    <t>02</t>
  </si>
  <si>
    <t>0</t>
  </si>
  <si>
    <t>000</t>
  </si>
  <si>
    <t>熊本県　合志市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</si>
  <si>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</si>
  <si>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</si>
  <si>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</si>
  <si>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</si>
  <si>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</si>
  <si>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</si>
  <si>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</si>
  <si>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</si>
  <si>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</si>
  <si>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</si>
  <si>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【現状】
　有形固定資産減価償却率(※1)について、類似団体及び平成30年度全国平均と同様な水準にあると思われます。今後老朽化の進行が考えられます。
【今後の課題】
　老朽化の進行については、施設数等については多くはないですが、一定時期に費用が嵩む可能性が考えられます。計画的な更新を行えるように努めたいです。
※1　有形固定資産のうち償却対象資産の減価がどの程度進んでいるかを表す指標(数値が高いほど、法定耐用年数に近い資産が多いことを示す)</t>
  </si>
  <si>
    <t>【現状】
　単年度の収支が黒字であるのを示す、経常収支比率(※1)が100％を越えており、流動比率(※2)も類似団体及び平成30年度全国平均を大幅に上回り、概ね良好な水準であり、安定した経営状態であると考えられます。
【要因】
　流動比率の高推移については、企業債等の借入がないため償還がなく、近年は大規模な工事等による支出もありません。その一方で給水先事業所からの確実な収入があるためと思われます。
【今後の課題】
　契約率(※3)について、給水先事業所数及び契約水量の増減がないため、近年85％を維持している状態にあります。今後の施設等の更新を見据えた上で、より安定した経営となるよう努めて参ります。
※1　給水収益等の収益で、維持管理費等の費用をどの程度賄えているかを表す指標
※2　短期的な債務に対する支払能力を表す指標
※3　収益性及び未売水の状況を判断する指標</t>
  </si>
  <si>
    <t xml:space="preserve">
　近年は安定した経営状態にあるように考えられます。流動比率、料金回収率及び契約率等は現在の数値を維持していくとともに、さらなる高い水準を目指していかなければならないと思われます。
　令和2年度に経営戦略を策定し、経営基盤の強化、計画的な施設等の更新の実施に向けて取り組んでいきます。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</si>
</sst>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quot;#,##0"/>
    <numFmt numFmtId="165" formatCode="#,##0.0;&quot;△&quot;#,##0.0"/>
    <numFmt numFmtId="166" formatCode="[$-411]ge"/>
    <numFmt numFmtId="167" formatCode="#,##0.00;&quot;△&quot;#,##0.00"/>
    <numFmt numFmtId="168" formatCode="#,##0;&quot;△ &quot;#,##0"/>
    <numFmt numFmtId="169" formatCode="#,##0.00;&quot;△ &quot;#,##0.00"/>
    <numFmt numFmtId="170" formatCode="#,##0.00;&quot;#N/A&quot;"/>
    <numFmt numFmtId="171"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68" fontId="0" fillId="4" borderId="16" xfId="0" applyNumberFormat="1" applyFill="1" applyBorder="1" applyAlignment="1">
      <alignment vertical="center" shrinkToFit="1"/>
    </xf>
    <xf numFmtId="169"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68" fontId="0" fillId="0" borderId="16" xfId="0" applyNumberFormat="1" applyBorder="1" applyAlignment="1">
      <alignment vertical="center" shrinkToFit="1"/>
    </xf>
    <xf numFmtId="165"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70"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1"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67" fontId="0" fillId="0" borderId="16" xfId="0" applyNumberFormat="1" applyBorder="1">
      <alignment vertical="center"/>
    </xf>
    <xf numFmtId="166"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67"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66" fontId="17" fillId="0" borderId="25" xfId="0" applyNumberFormat="1" applyFont="1" applyBorder="1" applyAlignment="1" applyProtection="1">
      <alignment horizontal="center" vertical="center"/>
      <protection hidden="1"/>
    </xf>
    <xf numFmtId="166" fontId="17" fillId="0" borderId="26" xfId="0" applyNumberFormat="1" applyFont="1" applyBorder="1" applyAlignment="1" applyProtection="1">
      <alignment horizontal="center" vertical="center"/>
      <protection hidden="1"/>
    </xf>
    <xf numFmtId="166"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67" fontId="17" fillId="0" borderId="25" xfId="0" applyNumberFormat="1" applyFont="1" applyBorder="1" applyAlignment="1" applyProtection="1">
      <alignment horizontal="center" vertical="center" shrinkToFit="1"/>
      <protection hidden="1"/>
    </xf>
    <xf numFmtId="167" fontId="17" fillId="0" borderId="26" xfId="0" applyNumberFormat="1" applyFont="1" applyBorder="1" applyAlignment="1" applyProtection="1">
      <alignment horizontal="center" vertical="center" shrinkToFit="1"/>
      <protection hidden="1"/>
    </xf>
    <xf numFmtId="167"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66" fontId="17" fillId="0" borderId="25" xfId="0" applyNumberFormat="1" applyFont="1" applyBorder="1" applyAlignment="1" applyProtection="1">
      <alignment horizontal="center" vertical="center" shrinkToFit="1"/>
      <protection hidden="1"/>
    </xf>
    <xf numFmtId="166" fontId="17" fillId="0" borderId="26" xfId="0" applyNumberFormat="1" applyFont="1" applyBorder="1" applyAlignment="1" applyProtection="1">
      <alignment horizontal="center" vertical="center" shrinkToFit="1"/>
      <protection hidden="1"/>
    </xf>
    <xf numFmtId="166"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65" fontId="6" fillId="0" borderId="2" xfId="0" applyNumberFormat="1" applyFont="1" applyBorder="1" applyAlignment="1" applyProtection="1">
      <alignment horizontal="center" vertical="center" shrinkToFit="1"/>
      <protection hidden="1"/>
    </xf>
    <xf numFmtId="165" fontId="6" fillId="0" borderId="3" xfId="0" applyNumberFormat="1" applyFont="1" applyBorder="1" applyAlignment="1" applyProtection="1">
      <alignment horizontal="center" vertical="center" shrinkToFit="1"/>
      <protection hidden="1"/>
    </xf>
    <xf numFmtId="165" fontId="6" fillId="0" borderId="4" xfId="0" applyNumberFormat="1" applyFont="1" applyBorder="1" applyAlignment="1" applyProtection="1">
      <alignment horizontal="center" vertical="center" shrinkToFit="1"/>
      <protection hidden="1"/>
    </xf>
    <xf numFmtId="164" fontId="6" fillId="0" borderId="2" xfId="0" applyNumberFormat="1" applyFont="1" applyBorder="1" applyAlignment="1" applyProtection="1">
      <alignment horizontal="center" vertical="center" shrinkToFit="1"/>
      <protection hidden="1"/>
    </xf>
    <xf numFmtId="164" fontId="6" fillId="0" borderId="3" xfId="0" applyNumberFormat="1" applyFont="1" applyBorder="1" applyAlignment="1" applyProtection="1">
      <alignment horizontal="center" vertical="center" shrinkToFit="1"/>
      <protection hidden="1"/>
    </xf>
    <xf numFmtId="164"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55.39</c:v>
                </c:pt>
                <c:pt idx="1">
                  <c:v>57.74</c:v>
                </c:pt>
                <c:pt idx="2">
                  <c:v>60.02</c:v>
                </c:pt>
                <c:pt idx="3">
                  <c:v>62.34</c:v>
                </c:pt>
                <c:pt idx="4">
                  <c:v>64.37</c:v>
                </c:pt>
              </c:numCache>
            </c:numRef>
          </c:val>
          <c:extLst>
            <c:ext xmlns:c16="http://schemas.microsoft.com/office/drawing/2014/chart" uri="{C3380CC4-5D6E-409C-BE32-E72D297353CC}">
              <c16:uniqueId val="{00000000-CB19-456D-9463-E0F47AE302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CB19-456D-9463-E0F47AE3021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6C-4D49-90F8-B18BECB0B3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D56C-4D49-90F8-B18BECB0B3D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146.71</c:v>
                </c:pt>
                <c:pt idx="1">
                  <c:v>166.97</c:v>
                </c:pt>
                <c:pt idx="2">
                  <c:v>168.22</c:v>
                </c:pt>
                <c:pt idx="3">
                  <c:v>170.02</c:v>
                </c:pt>
                <c:pt idx="4">
                  <c:v>168.92</c:v>
                </c:pt>
              </c:numCache>
            </c:numRef>
          </c:val>
          <c:extLst>
            <c:ext xmlns:c16="http://schemas.microsoft.com/office/drawing/2014/chart" uri="{C3380CC4-5D6E-409C-BE32-E72D297353CC}">
              <c16:uniqueId val="{00000000-91B4-4A0B-85DB-593A4AAE462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91B4-4A0B-85DB-593A4AAE462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7D-4D20-972B-ABEC19AA65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7C7D-4D20-972B-ABEC19AA658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93-4600-98C9-5F1E30AC29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5393-4600-98C9-5F1E30AC291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16003.63</c:v>
                </c:pt>
                <c:pt idx="1">
                  <c:v>16887.650000000001</c:v>
                </c:pt>
                <c:pt idx="2">
                  <c:v>19258.02</c:v>
                </c:pt>
                <c:pt idx="3">
                  <c:v>17039.05</c:v>
                </c:pt>
                <c:pt idx="4">
                  <c:v>21314.29</c:v>
                </c:pt>
              </c:numCache>
            </c:numRef>
          </c:val>
          <c:extLst>
            <c:ext xmlns:c16="http://schemas.microsoft.com/office/drawing/2014/chart" uri="{C3380CC4-5D6E-409C-BE32-E72D297353CC}">
              <c16:uniqueId val="{00000000-754C-4F1B-9477-735F1EDBE0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754C-4F1B-9477-735F1EDBE09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11-4F27-A901-F65D4F8BC8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6511-4F27-A901-F65D4F8BC87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214.13</c:v>
                </c:pt>
                <c:pt idx="1">
                  <c:v>232.39</c:v>
                </c:pt>
                <c:pt idx="2">
                  <c:v>230.82</c:v>
                </c:pt>
                <c:pt idx="3">
                  <c:v>233.74</c:v>
                </c:pt>
                <c:pt idx="4">
                  <c:v>228.84</c:v>
                </c:pt>
              </c:numCache>
            </c:numRef>
          </c:val>
          <c:extLst>
            <c:ext xmlns:c16="http://schemas.microsoft.com/office/drawing/2014/chart" uri="{C3380CC4-5D6E-409C-BE32-E72D297353CC}">
              <c16:uniqueId val="{00000000-3FD4-4623-9957-97EEA79CCF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3FD4-4623-9957-97EEA79CCF5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24.21</c:v>
                </c:pt>
                <c:pt idx="1">
                  <c:v>22.39</c:v>
                </c:pt>
                <c:pt idx="2">
                  <c:v>22.56</c:v>
                </c:pt>
                <c:pt idx="3">
                  <c:v>22.72</c:v>
                </c:pt>
                <c:pt idx="4">
                  <c:v>22.66</c:v>
                </c:pt>
              </c:numCache>
            </c:numRef>
          </c:val>
          <c:extLst>
            <c:ext xmlns:c16="http://schemas.microsoft.com/office/drawing/2014/chart" uri="{C3380CC4-5D6E-409C-BE32-E72D297353CC}">
              <c16:uniqueId val="{00000000-5D24-4D89-AB8F-E8D1AF72582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5D24-4D89-AB8F-E8D1AF72582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78.83</c:v>
                </c:pt>
                <c:pt idx="1">
                  <c:v>80.739999999999995</c:v>
                </c:pt>
                <c:pt idx="2">
                  <c:v>82.35</c:v>
                </c:pt>
                <c:pt idx="3">
                  <c:v>84.7</c:v>
                </c:pt>
                <c:pt idx="4">
                  <c:v>89.48</c:v>
                </c:pt>
              </c:numCache>
            </c:numRef>
          </c:val>
          <c:extLst>
            <c:ext xmlns:c16="http://schemas.microsoft.com/office/drawing/2014/chart" uri="{C3380CC4-5D6E-409C-BE32-E72D297353CC}">
              <c16:uniqueId val="{00000000-9C6D-45B6-ADA8-70DF3FE6A8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9C6D-45B6-ADA8-70DF3FE6A87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79.569999999999993</c:v>
                </c:pt>
                <c:pt idx="1">
                  <c:v>83.26</c:v>
                </c:pt>
                <c:pt idx="2">
                  <c:v>85</c:v>
                </c:pt>
                <c:pt idx="3">
                  <c:v>85</c:v>
                </c:pt>
                <c:pt idx="4">
                  <c:v>85</c:v>
                </c:pt>
              </c:numCache>
            </c:numRef>
          </c:val>
          <c:extLst>
            <c:ext xmlns:c16="http://schemas.microsoft.com/office/drawing/2014/chart" uri="{C3380CC4-5D6E-409C-BE32-E72D297353CC}">
              <c16:uniqueId val="{00000000-A123-42D0-8D20-81C17C68D1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A123-42D0-8D20-81C17C68D1B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en-US"/>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en-US"/>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N55" zoomScaleNormal="100" workbookViewId="0">
      <selection activeCell="TB68" sqref="TB68"/>
    </sheetView>
  </sheetViews>
  <sheetFormatPr defaultColWidth="2.5703125" defaultRowHeight="13.5" x14ac:dyDescent="0.15"/>
  <cols>
    <col min="1" max="1" width="1.85546875" customWidth="1"/>
    <col min="2" max="2" width="0.7109375" customWidth="1"/>
    <col min="3" max="9" width="0.42578125" customWidth="1"/>
    <col min="10" max="10" width="0.7109375" customWidth="1"/>
    <col min="11" max="125" width="0.42578125" customWidth="1"/>
    <col min="126" max="126" width="0.7109375" customWidth="1"/>
    <col min="127" max="133" width="0.42578125" customWidth="1"/>
    <col min="134" max="134" width="0.7109375" customWidth="1"/>
    <col min="135" max="161" width="0.42578125" customWidth="1"/>
    <col min="162" max="162" width="0.7109375" customWidth="1"/>
    <col min="163" max="177" width="0.42578125" customWidth="1"/>
    <col min="178" max="178" width="0.7109375" customWidth="1"/>
    <col min="179" max="249" width="0.42578125" customWidth="1"/>
    <col min="250" max="250" width="0.7109375" customWidth="1"/>
    <col min="251" max="257" width="0.42578125" customWidth="1"/>
    <col min="258" max="258" width="0.7109375" customWidth="1"/>
    <col min="259" max="329" width="0.42578125" customWidth="1"/>
    <col min="330" max="330" width="0.7109375" customWidth="1"/>
    <col min="331" max="345" width="0.42578125" customWidth="1"/>
    <col min="346" max="346" width="0.7109375" customWidth="1"/>
    <col min="347" max="373" width="0.42578125" customWidth="1"/>
    <col min="374" max="374" width="0.7109375" customWidth="1"/>
    <col min="375" max="381" width="0.42578125" customWidth="1"/>
    <col min="382" max="382" width="0.7109375" customWidth="1"/>
    <col min="383" max="497" width="0.42578125" customWidth="1"/>
    <col min="498" max="498" width="0.7109375" customWidth="1"/>
    <col min="499" max="505" width="0.42578125" customWidth="1"/>
    <col min="506" max="506" width="1.85546875" customWidth="1"/>
    <col min="507" max="521" width="3.140625" customWidth="1"/>
    <col min="522" max="522" width="4.4257812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熊本県　合志市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2300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2058</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99.7</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7</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1955</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108</v>
      </c>
      <c r="SN16" s="85"/>
      <c r="SO16" s="85"/>
      <c r="SP16" s="85"/>
      <c r="SQ16" s="85"/>
      <c r="SR16" s="85"/>
      <c r="SS16" s="85"/>
      <c r="ST16" s="85"/>
      <c r="SU16" s="85"/>
      <c r="SV16" s="85"/>
      <c r="SW16" s="85"/>
      <c r="SX16" s="85"/>
      <c r="SY16" s="85"/>
      <c r="SZ16" s="85"/>
      <c r="TA16" s="86"/>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146.71</v>
      </c>
      <c r="Y32" s="106"/>
      <c r="Z32" s="106"/>
      <c r="AA32" s="106"/>
      <c r="AB32" s="106"/>
      <c r="AC32" s="106"/>
      <c r="AD32" s="106"/>
      <c r="AE32" s="106"/>
      <c r="AF32" s="106"/>
      <c r="AG32" s="106"/>
      <c r="AH32" s="106"/>
      <c r="AI32" s="106"/>
      <c r="AJ32" s="106"/>
      <c r="AK32" s="106"/>
      <c r="AL32" s="106"/>
      <c r="AM32" s="106"/>
      <c r="AN32" s="106"/>
      <c r="AO32" s="106"/>
      <c r="AP32" s="106"/>
      <c r="AQ32" s="107"/>
      <c r="AR32" s="105">
        <f>データ!U6</f>
        <v>166.97</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168.22</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170.02</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168.92</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16003.63</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16887.650000000001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19258.02</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17039.05</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21314.29</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0</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x14ac:dyDescent="0.15">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107</v>
      </c>
      <c r="SN48" s="85"/>
      <c r="SO48" s="85"/>
      <c r="SP48" s="85"/>
      <c r="SQ48" s="85"/>
      <c r="SR48" s="85"/>
      <c r="SS48" s="85"/>
      <c r="ST48" s="85"/>
      <c r="SU48" s="85"/>
      <c r="SV48" s="85"/>
      <c r="SW48" s="85"/>
      <c r="SX48" s="85"/>
      <c r="SY48" s="85"/>
      <c r="SZ48" s="85"/>
      <c r="TA48" s="86"/>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214.13</v>
      </c>
      <c r="Y55" s="106"/>
      <c r="Z55" s="106"/>
      <c r="AA55" s="106"/>
      <c r="AB55" s="106"/>
      <c r="AC55" s="106"/>
      <c r="AD55" s="106"/>
      <c r="AE55" s="106"/>
      <c r="AF55" s="106"/>
      <c r="AG55" s="106"/>
      <c r="AH55" s="106"/>
      <c r="AI55" s="106"/>
      <c r="AJ55" s="106"/>
      <c r="AK55" s="106"/>
      <c r="AL55" s="106"/>
      <c r="AM55" s="106"/>
      <c r="AN55" s="106"/>
      <c r="AO55" s="106"/>
      <c r="AP55" s="106"/>
      <c r="AQ55" s="107"/>
      <c r="AR55" s="105">
        <f>データ!BM6</f>
        <v>232.39</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230.82</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233.74</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228.84</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24.21</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22.39</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22.56</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22.72</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22.66</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78.83</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80.739999999999995</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82.35</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84.7</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89.48</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79.569999999999993</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83.26</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85</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85</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85</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x14ac:dyDescent="0.15">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109</v>
      </c>
      <c r="SN68" s="85"/>
      <c r="SO68" s="85"/>
      <c r="SP68" s="85"/>
      <c r="SQ68" s="85"/>
      <c r="SR68" s="85"/>
      <c r="SS68" s="85"/>
      <c r="ST68" s="85"/>
      <c r="SU68" s="85"/>
      <c r="SV68" s="85"/>
      <c r="SW68" s="85"/>
      <c r="SX68" s="85"/>
      <c r="SY68" s="85"/>
      <c r="SZ68" s="85"/>
      <c r="TA68" s="86"/>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x14ac:dyDescent="0.15">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55.39</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57.74</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60.02</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62.34</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64.37</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x14ac:dyDescent="0.15">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37</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38</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39</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6"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6"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6"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6"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WG5z5wCX4ZSjd7AuLgk7TYvfodtK0axMhCEIr5fwd7JhMiM9SsSrCQ6i2dUtk9kPlDSLmkIoV+4s61FhPvIzwQ==" saltValue="PjOx+DPzJsMZWVrgNzm/S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109375" bestFit="1" customWidth="1"/>
    <col min="2" max="7" width="11.85546875" customWidth="1"/>
    <col min="8" max="8" width="16.28515625" bestFit="1" customWidth="1"/>
    <col min="9" max="140" width="11.85546875" customWidth="1"/>
  </cols>
  <sheetData>
    <row r="1" spans="1:140" x14ac:dyDescent="0.15">
      <c r="A1" t="s">
        <v>40</v>
      </c>
    </row>
    <row r="2" spans="1:140" x14ac:dyDescent="0.15">
      <c r="A2" s="45" t="s">
        <v>41</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42</v>
      </c>
      <c r="B3" s="46" t="s">
        <v>43</v>
      </c>
      <c r="C3" s="46" t="s">
        <v>44</v>
      </c>
      <c r="D3" s="46" t="s">
        <v>45</v>
      </c>
      <c r="E3" s="46" t="s">
        <v>46</v>
      </c>
      <c r="F3" s="46" t="s">
        <v>47</v>
      </c>
      <c r="G3" s="46" t="s">
        <v>48</v>
      </c>
      <c r="H3" s="153" t="s">
        <v>49</v>
      </c>
      <c r="I3" s="154"/>
      <c r="J3" s="154"/>
      <c r="K3" s="154"/>
      <c r="L3" s="154"/>
      <c r="M3" s="154"/>
      <c r="N3" s="154"/>
      <c r="O3" s="154"/>
      <c r="P3" s="154"/>
      <c r="Q3" s="154"/>
      <c r="R3" s="154"/>
      <c r="S3" s="154"/>
      <c r="T3" s="157" t="s">
        <v>50</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51</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52</v>
      </c>
      <c r="B4" s="47"/>
      <c r="C4" s="47"/>
      <c r="D4" s="47"/>
      <c r="E4" s="47"/>
      <c r="F4" s="47"/>
      <c r="G4" s="47"/>
      <c r="H4" s="155"/>
      <c r="I4" s="156"/>
      <c r="J4" s="156"/>
      <c r="K4" s="156"/>
      <c r="L4" s="156"/>
      <c r="M4" s="156"/>
      <c r="N4" s="156"/>
      <c r="O4" s="156"/>
      <c r="P4" s="156"/>
      <c r="Q4" s="156"/>
      <c r="R4" s="156"/>
      <c r="S4" s="156"/>
      <c r="T4" s="152" t="s">
        <v>53</v>
      </c>
      <c r="U4" s="152"/>
      <c r="V4" s="152"/>
      <c r="W4" s="152"/>
      <c r="X4" s="152"/>
      <c r="Y4" s="152"/>
      <c r="Z4" s="152"/>
      <c r="AA4" s="152"/>
      <c r="AB4" s="152"/>
      <c r="AC4" s="152"/>
      <c r="AD4" s="152"/>
      <c r="AE4" s="152" t="s">
        <v>54</v>
      </c>
      <c r="AF4" s="152"/>
      <c r="AG4" s="152"/>
      <c r="AH4" s="152"/>
      <c r="AI4" s="152"/>
      <c r="AJ4" s="152"/>
      <c r="AK4" s="152"/>
      <c r="AL4" s="152"/>
      <c r="AM4" s="152"/>
      <c r="AN4" s="152"/>
      <c r="AO4" s="152"/>
      <c r="AP4" s="152" t="s">
        <v>55</v>
      </c>
      <c r="AQ4" s="152"/>
      <c r="AR4" s="152"/>
      <c r="AS4" s="152"/>
      <c r="AT4" s="152"/>
      <c r="AU4" s="152"/>
      <c r="AV4" s="152"/>
      <c r="AW4" s="152"/>
      <c r="AX4" s="152"/>
      <c r="AY4" s="152"/>
      <c r="AZ4" s="152"/>
      <c r="BA4" s="152" t="s">
        <v>56</v>
      </c>
      <c r="BB4" s="152"/>
      <c r="BC4" s="152"/>
      <c r="BD4" s="152"/>
      <c r="BE4" s="152"/>
      <c r="BF4" s="152"/>
      <c r="BG4" s="152"/>
      <c r="BH4" s="152"/>
      <c r="BI4" s="152"/>
      <c r="BJ4" s="152"/>
      <c r="BK4" s="152"/>
      <c r="BL4" s="152" t="s">
        <v>57</v>
      </c>
      <c r="BM4" s="152"/>
      <c r="BN4" s="152"/>
      <c r="BO4" s="152"/>
      <c r="BP4" s="152"/>
      <c r="BQ4" s="152"/>
      <c r="BR4" s="152"/>
      <c r="BS4" s="152"/>
      <c r="BT4" s="152"/>
      <c r="BU4" s="152"/>
      <c r="BV4" s="152"/>
      <c r="BW4" s="152" t="s">
        <v>58</v>
      </c>
      <c r="BX4" s="152"/>
      <c r="BY4" s="152"/>
      <c r="BZ4" s="152"/>
      <c r="CA4" s="152"/>
      <c r="CB4" s="152"/>
      <c r="CC4" s="152"/>
      <c r="CD4" s="152"/>
      <c r="CE4" s="152"/>
      <c r="CF4" s="152"/>
      <c r="CG4" s="152"/>
      <c r="CH4" s="152" t="s">
        <v>59</v>
      </c>
      <c r="CI4" s="152"/>
      <c r="CJ4" s="152"/>
      <c r="CK4" s="152"/>
      <c r="CL4" s="152"/>
      <c r="CM4" s="152"/>
      <c r="CN4" s="152"/>
      <c r="CO4" s="152"/>
      <c r="CP4" s="152"/>
      <c r="CQ4" s="152"/>
      <c r="CR4" s="152"/>
      <c r="CS4" s="152" t="s">
        <v>60</v>
      </c>
      <c r="CT4" s="152"/>
      <c r="CU4" s="152"/>
      <c r="CV4" s="152"/>
      <c r="CW4" s="152"/>
      <c r="CX4" s="152"/>
      <c r="CY4" s="152"/>
      <c r="CZ4" s="152"/>
      <c r="DA4" s="152"/>
      <c r="DB4" s="152"/>
      <c r="DC4" s="152"/>
      <c r="DD4" s="152" t="s">
        <v>61</v>
      </c>
      <c r="DE4" s="152"/>
      <c r="DF4" s="152"/>
      <c r="DG4" s="152"/>
      <c r="DH4" s="152"/>
      <c r="DI4" s="152"/>
      <c r="DJ4" s="152"/>
      <c r="DK4" s="152"/>
      <c r="DL4" s="152"/>
      <c r="DM4" s="152"/>
      <c r="DN4" s="152"/>
      <c r="DO4" s="152" t="s">
        <v>62</v>
      </c>
      <c r="DP4" s="152"/>
      <c r="DQ4" s="152"/>
      <c r="DR4" s="152"/>
      <c r="DS4" s="152"/>
      <c r="DT4" s="152"/>
      <c r="DU4" s="152"/>
      <c r="DV4" s="152"/>
      <c r="DW4" s="152"/>
      <c r="DX4" s="152"/>
      <c r="DY4" s="152"/>
      <c r="DZ4" s="152" t="s">
        <v>63</v>
      </c>
      <c r="EA4" s="152"/>
      <c r="EB4" s="152"/>
      <c r="EC4" s="152"/>
      <c r="ED4" s="152"/>
      <c r="EE4" s="152"/>
      <c r="EF4" s="152"/>
      <c r="EG4" s="152"/>
      <c r="EH4" s="152"/>
      <c r="EI4" s="152"/>
      <c r="EJ4" s="152"/>
    </row>
    <row r="5" spans="1:140" x14ac:dyDescent="0.15">
      <c r="A5" s="45" t="s">
        <v>64</v>
      </c>
      <c r="B5" s="48"/>
      <c r="C5" s="48"/>
      <c r="D5" s="48"/>
      <c r="E5" s="48"/>
      <c r="F5" s="48"/>
      <c r="G5" s="48"/>
      <c r="H5" s="49" t="s">
        <v>65</v>
      </c>
      <c r="I5" s="49" t="s">
        <v>66</v>
      </c>
      <c r="J5" s="49" t="s">
        <v>67</v>
      </c>
      <c r="K5" s="49" t="s">
        <v>68</v>
      </c>
      <c r="L5" s="49" t="s">
        <v>69</v>
      </c>
      <c r="M5" s="49" t="s">
        <v>70</v>
      </c>
      <c r="N5" s="49" t="s">
        <v>71</v>
      </c>
      <c r="O5" s="49" t="s">
        <v>72</v>
      </c>
      <c r="P5" s="49" t="s">
        <v>73</v>
      </c>
      <c r="Q5" s="49" t="s">
        <v>74</v>
      </c>
      <c r="R5" s="49" t="s">
        <v>75</v>
      </c>
      <c r="S5" s="49" t="s">
        <v>76</v>
      </c>
      <c r="T5" s="49" t="s">
        <v>77</v>
      </c>
      <c r="U5" s="49" t="s">
        <v>78</v>
      </c>
      <c r="V5" s="49" t="s">
        <v>79</v>
      </c>
      <c r="W5" s="49" t="s">
        <v>80</v>
      </c>
      <c r="X5" s="49" t="s">
        <v>81</v>
      </c>
      <c r="Y5" s="49" t="s">
        <v>82</v>
      </c>
      <c r="Z5" s="49" t="s">
        <v>83</v>
      </c>
      <c r="AA5" s="49" t="s">
        <v>84</v>
      </c>
      <c r="AB5" s="49" t="s">
        <v>85</v>
      </c>
      <c r="AC5" s="49" t="s">
        <v>86</v>
      </c>
      <c r="AD5" s="49" t="s">
        <v>87</v>
      </c>
      <c r="AE5" s="49" t="s">
        <v>77</v>
      </c>
      <c r="AF5" s="49" t="s">
        <v>78</v>
      </c>
      <c r="AG5" s="49" t="s">
        <v>79</v>
      </c>
      <c r="AH5" s="49" t="s">
        <v>80</v>
      </c>
      <c r="AI5" s="49" t="s">
        <v>81</v>
      </c>
      <c r="AJ5" s="49" t="s">
        <v>82</v>
      </c>
      <c r="AK5" s="49" t="s">
        <v>83</v>
      </c>
      <c r="AL5" s="49" t="s">
        <v>84</v>
      </c>
      <c r="AM5" s="49" t="s">
        <v>85</v>
      </c>
      <c r="AN5" s="49" t="s">
        <v>86</v>
      </c>
      <c r="AO5" s="49" t="s">
        <v>88</v>
      </c>
      <c r="AP5" s="49" t="s">
        <v>77</v>
      </c>
      <c r="AQ5" s="49" t="s">
        <v>78</v>
      </c>
      <c r="AR5" s="49" t="s">
        <v>79</v>
      </c>
      <c r="AS5" s="49" t="s">
        <v>80</v>
      </c>
      <c r="AT5" s="49" t="s">
        <v>81</v>
      </c>
      <c r="AU5" s="49" t="s">
        <v>82</v>
      </c>
      <c r="AV5" s="49" t="s">
        <v>83</v>
      </c>
      <c r="AW5" s="49" t="s">
        <v>84</v>
      </c>
      <c r="AX5" s="49" t="s">
        <v>85</v>
      </c>
      <c r="AY5" s="49" t="s">
        <v>86</v>
      </c>
      <c r="AZ5" s="49" t="s">
        <v>88</v>
      </c>
      <c r="BA5" s="49" t="s">
        <v>77</v>
      </c>
      <c r="BB5" s="49" t="s">
        <v>78</v>
      </c>
      <c r="BC5" s="49" t="s">
        <v>79</v>
      </c>
      <c r="BD5" s="49" t="s">
        <v>80</v>
      </c>
      <c r="BE5" s="49" t="s">
        <v>81</v>
      </c>
      <c r="BF5" s="49" t="s">
        <v>82</v>
      </c>
      <c r="BG5" s="49" t="s">
        <v>83</v>
      </c>
      <c r="BH5" s="49" t="s">
        <v>84</v>
      </c>
      <c r="BI5" s="49" t="s">
        <v>85</v>
      </c>
      <c r="BJ5" s="49" t="s">
        <v>86</v>
      </c>
      <c r="BK5" s="49" t="s">
        <v>88</v>
      </c>
      <c r="BL5" s="49" t="s">
        <v>77</v>
      </c>
      <c r="BM5" s="49" t="s">
        <v>78</v>
      </c>
      <c r="BN5" s="49" t="s">
        <v>79</v>
      </c>
      <c r="BO5" s="49" t="s">
        <v>80</v>
      </c>
      <c r="BP5" s="49" t="s">
        <v>81</v>
      </c>
      <c r="BQ5" s="49" t="s">
        <v>82</v>
      </c>
      <c r="BR5" s="49" t="s">
        <v>83</v>
      </c>
      <c r="BS5" s="49" t="s">
        <v>84</v>
      </c>
      <c r="BT5" s="49" t="s">
        <v>85</v>
      </c>
      <c r="BU5" s="49" t="s">
        <v>86</v>
      </c>
      <c r="BV5" s="49" t="s">
        <v>88</v>
      </c>
      <c r="BW5" s="49" t="s">
        <v>77</v>
      </c>
      <c r="BX5" s="49" t="s">
        <v>78</v>
      </c>
      <c r="BY5" s="49" t="s">
        <v>79</v>
      </c>
      <c r="BZ5" s="49" t="s">
        <v>80</v>
      </c>
      <c r="CA5" s="49" t="s">
        <v>81</v>
      </c>
      <c r="CB5" s="49" t="s">
        <v>82</v>
      </c>
      <c r="CC5" s="49" t="s">
        <v>83</v>
      </c>
      <c r="CD5" s="49" t="s">
        <v>84</v>
      </c>
      <c r="CE5" s="49" t="s">
        <v>85</v>
      </c>
      <c r="CF5" s="49" t="s">
        <v>86</v>
      </c>
      <c r="CG5" s="49" t="s">
        <v>88</v>
      </c>
      <c r="CH5" s="49" t="s">
        <v>77</v>
      </c>
      <c r="CI5" s="49" t="s">
        <v>78</v>
      </c>
      <c r="CJ5" s="49" t="s">
        <v>79</v>
      </c>
      <c r="CK5" s="49" t="s">
        <v>80</v>
      </c>
      <c r="CL5" s="49" t="s">
        <v>81</v>
      </c>
      <c r="CM5" s="49" t="s">
        <v>82</v>
      </c>
      <c r="CN5" s="49" t="s">
        <v>83</v>
      </c>
      <c r="CO5" s="49" t="s">
        <v>84</v>
      </c>
      <c r="CP5" s="49" t="s">
        <v>85</v>
      </c>
      <c r="CQ5" s="49" t="s">
        <v>86</v>
      </c>
      <c r="CR5" s="49" t="s">
        <v>88</v>
      </c>
      <c r="CS5" s="49" t="s">
        <v>77</v>
      </c>
      <c r="CT5" s="49" t="s">
        <v>78</v>
      </c>
      <c r="CU5" s="49" t="s">
        <v>79</v>
      </c>
      <c r="CV5" s="49" t="s">
        <v>80</v>
      </c>
      <c r="CW5" s="49" t="s">
        <v>81</v>
      </c>
      <c r="CX5" s="49" t="s">
        <v>82</v>
      </c>
      <c r="CY5" s="49" t="s">
        <v>83</v>
      </c>
      <c r="CZ5" s="49" t="s">
        <v>84</v>
      </c>
      <c r="DA5" s="49" t="s">
        <v>85</v>
      </c>
      <c r="DB5" s="49" t="s">
        <v>86</v>
      </c>
      <c r="DC5" s="49" t="s">
        <v>88</v>
      </c>
      <c r="DD5" s="49" t="s">
        <v>77</v>
      </c>
      <c r="DE5" s="49" t="s">
        <v>78</v>
      </c>
      <c r="DF5" s="49" t="s">
        <v>79</v>
      </c>
      <c r="DG5" s="49" t="s">
        <v>80</v>
      </c>
      <c r="DH5" s="49" t="s">
        <v>81</v>
      </c>
      <c r="DI5" s="49" t="s">
        <v>82</v>
      </c>
      <c r="DJ5" s="49" t="s">
        <v>83</v>
      </c>
      <c r="DK5" s="49" t="s">
        <v>84</v>
      </c>
      <c r="DL5" s="49" t="s">
        <v>85</v>
      </c>
      <c r="DM5" s="49" t="s">
        <v>86</v>
      </c>
      <c r="DN5" s="49" t="s">
        <v>88</v>
      </c>
      <c r="DO5" s="49" t="s">
        <v>77</v>
      </c>
      <c r="DP5" s="49" t="s">
        <v>78</v>
      </c>
      <c r="DQ5" s="49" t="s">
        <v>79</v>
      </c>
      <c r="DR5" s="49" t="s">
        <v>80</v>
      </c>
      <c r="DS5" s="49" t="s">
        <v>81</v>
      </c>
      <c r="DT5" s="49" t="s">
        <v>82</v>
      </c>
      <c r="DU5" s="49" t="s">
        <v>83</v>
      </c>
      <c r="DV5" s="49" t="s">
        <v>84</v>
      </c>
      <c r="DW5" s="49" t="s">
        <v>85</v>
      </c>
      <c r="DX5" s="49" t="s">
        <v>86</v>
      </c>
      <c r="DY5" s="49" t="s">
        <v>88</v>
      </c>
      <c r="DZ5" s="49" t="s">
        <v>77</v>
      </c>
      <c r="EA5" s="49" t="s">
        <v>78</v>
      </c>
      <c r="EB5" s="49" t="s">
        <v>79</v>
      </c>
      <c r="EC5" s="49" t="s">
        <v>80</v>
      </c>
      <c r="ED5" s="49" t="s">
        <v>81</v>
      </c>
      <c r="EE5" s="49" t="s">
        <v>82</v>
      </c>
      <c r="EF5" s="49" t="s">
        <v>83</v>
      </c>
      <c r="EG5" s="49" t="s">
        <v>84</v>
      </c>
      <c r="EH5" s="49" t="s">
        <v>85</v>
      </c>
      <c r="EI5" s="49" t="s">
        <v>86</v>
      </c>
      <c r="EJ5" s="49" t="s">
        <v>88</v>
      </c>
    </row>
    <row r="6" spans="1:140" s="53" customFormat="1" x14ac:dyDescent="0.15">
      <c r="A6" s="45" t="s">
        <v>89</v>
      </c>
      <c r="B6" s="50"/>
      <c r="C6" s="50"/>
      <c r="D6" s="50"/>
      <c r="E6" s="50"/>
      <c r="F6" s="50"/>
      <c r="G6" s="50"/>
      <c r="H6" s="50"/>
      <c r="I6" s="50"/>
      <c r="J6" s="50"/>
      <c r="K6" s="50"/>
      <c r="L6" s="50"/>
      <c r="M6" s="50"/>
      <c r="N6" s="50"/>
      <c r="O6" s="50"/>
      <c r="P6" s="50"/>
      <c r="Q6" s="51"/>
      <c r="R6" s="50"/>
      <c r="S6" s="50"/>
      <c r="T6" s="52">
        <f t="shared" ref="T6:CE6" si="3">T7</f>
        <v>146.71</v>
      </c>
      <c r="U6" s="52">
        <f>U7</f>
        <v>166.97</v>
      </c>
      <c r="V6" s="52">
        <f>V7</f>
        <v>168.22</v>
      </c>
      <c r="W6" s="52">
        <f>W7</f>
        <v>170.02</v>
      </c>
      <c r="X6" s="52">
        <f t="shared" si="3"/>
        <v>168.92</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16003.63</v>
      </c>
      <c r="AQ6" s="52">
        <f>AQ7</f>
        <v>16887.650000000001</v>
      </c>
      <c r="AR6" s="52">
        <f>AR7</f>
        <v>19258.02</v>
      </c>
      <c r="AS6" s="52">
        <f>AS7</f>
        <v>17039.05</v>
      </c>
      <c r="AT6" s="52">
        <f t="shared" si="3"/>
        <v>21314.29</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214.13</v>
      </c>
      <c r="BM6" s="52">
        <f>BM7</f>
        <v>232.39</v>
      </c>
      <c r="BN6" s="52">
        <f>BN7</f>
        <v>230.82</v>
      </c>
      <c r="BO6" s="52">
        <f>BO7</f>
        <v>233.74</v>
      </c>
      <c r="BP6" s="52">
        <f t="shared" si="3"/>
        <v>228.84</v>
      </c>
      <c r="BQ6" s="52">
        <f t="shared" si="3"/>
        <v>91.03</v>
      </c>
      <c r="BR6" s="52">
        <f t="shared" si="3"/>
        <v>100.16</v>
      </c>
      <c r="BS6" s="52">
        <f t="shared" si="3"/>
        <v>100.54</v>
      </c>
      <c r="BT6" s="52">
        <f t="shared" si="3"/>
        <v>95.99</v>
      </c>
      <c r="BU6" s="52">
        <f t="shared" si="3"/>
        <v>94.91</v>
      </c>
      <c r="BV6" s="50" t="str">
        <f>IF(BV7="-","【-】","【"&amp;SUBSTITUTE(TEXT(BV7,"#,##0.00"),"-","△")&amp;"】")</f>
        <v>【114.16】</v>
      </c>
      <c r="BW6" s="52">
        <f t="shared" si="3"/>
        <v>24.21</v>
      </c>
      <c r="BX6" s="52">
        <f>BX7</f>
        <v>22.39</v>
      </c>
      <c r="BY6" s="52">
        <f>BY7</f>
        <v>22.56</v>
      </c>
      <c r="BZ6" s="52">
        <f>BZ7</f>
        <v>22.72</v>
      </c>
      <c r="CA6" s="52">
        <f t="shared" si="3"/>
        <v>22.66</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78.83</v>
      </c>
      <c r="CI6" s="52">
        <f>CI7</f>
        <v>80.739999999999995</v>
      </c>
      <c r="CJ6" s="52">
        <f>CJ7</f>
        <v>82.35</v>
      </c>
      <c r="CK6" s="52">
        <f>CK7</f>
        <v>84.7</v>
      </c>
      <c r="CL6" s="52">
        <f t="shared" si="5"/>
        <v>89.48</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79.569999999999993</v>
      </c>
      <c r="CT6" s="52">
        <f>CT7</f>
        <v>83.26</v>
      </c>
      <c r="CU6" s="52">
        <f>CU7</f>
        <v>85</v>
      </c>
      <c r="CV6" s="52">
        <f>CV7</f>
        <v>85</v>
      </c>
      <c r="CW6" s="52">
        <f t="shared" si="6"/>
        <v>85</v>
      </c>
      <c r="CX6" s="52">
        <f t="shared" si="6"/>
        <v>52.6</v>
      </c>
      <c r="CY6" s="52">
        <f t="shared" si="6"/>
        <v>52.54</v>
      </c>
      <c r="CZ6" s="52">
        <f t="shared" si="6"/>
        <v>50.81</v>
      </c>
      <c r="DA6" s="52">
        <f t="shared" si="6"/>
        <v>50.28</v>
      </c>
      <c r="DB6" s="52">
        <f t="shared" si="6"/>
        <v>51.42</v>
      </c>
      <c r="DC6" s="50" t="str">
        <f>IF(DC7="-","【-】","【"&amp;SUBSTITUTE(TEXT(DC7,"#,##0.00"),"-","△")&amp;"】")</f>
        <v>【77.10】</v>
      </c>
      <c r="DD6" s="52">
        <f t="shared" ref="DD6:DM6" si="7">DD7</f>
        <v>55.39</v>
      </c>
      <c r="DE6" s="52">
        <f>DE7</f>
        <v>57.74</v>
      </c>
      <c r="DF6" s="52">
        <f>DF7</f>
        <v>60.02</v>
      </c>
      <c r="DG6" s="52">
        <f>DG7</f>
        <v>62.34</v>
      </c>
      <c r="DH6" s="52">
        <f t="shared" si="7"/>
        <v>64.37</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x14ac:dyDescent="0.15">
      <c r="A7"/>
      <c r="B7" s="54" t="s">
        <v>90</v>
      </c>
      <c r="C7" s="54" t="s">
        <v>91</v>
      </c>
      <c r="D7" s="54" t="s">
        <v>92</v>
      </c>
      <c r="E7" s="54" t="s">
        <v>93</v>
      </c>
      <c r="F7" s="54" t="s">
        <v>94</v>
      </c>
      <c r="G7" s="54" t="s">
        <v>95</v>
      </c>
      <c r="H7" s="54" t="s">
        <v>96</v>
      </c>
      <c r="I7" s="54" t="s">
        <v>97</v>
      </c>
      <c r="J7" s="54" t="s">
        <v>98</v>
      </c>
      <c r="K7" s="55">
        <v>2300</v>
      </c>
      <c r="L7" s="54" t="s">
        <v>99</v>
      </c>
      <c r="M7" s="55">
        <v>1</v>
      </c>
      <c r="N7" s="55">
        <v>2058</v>
      </c>
      <c r="O7" s="56" t="s">
        <v>100</v>
      </c>
      <c r="P7" s="56">
        <v>99.7</v>
      </c>
      <c r="Q7" s="55">
        <v>7</v>
      </c>
      <c r="R7" s="55">
        <v>1955</v>
      </c>
      <c r="S7" s="54" t="s">
        <v>101</v>
      </c>
      <c r="T7" s="57">
        <v>146.71</v>
      </c>
      <c r="U7" s="57">
        <v>166.97</v>
      </c>
      <c r="V7" s="57">
        <v>168.22</v>
      </c>
      <c r="W7" s="57">
        <v>170.02</v>
      </c>
      <c r="X7" s="57">
        <v>168.92</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16003.63</v>
      </c>
      <c r="AQ7" s="57">
        <v>16887.650000000001</v>
      </c>
      <c r="AR7" s="57">
        <v>19258.02</v>
      </c>
      <c r="AS7" s="57">
        <v>17039.05</v>
      </c>
      <c r="AT7" s="57">
        <v>21314.29</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214.13</v>
      </c>
      <c r="BM7" s="57">
        <v>232.39</v>
      </c>
      <c r="BN7" s="57">
        <v>230.82</v>
      </c>
      <c r="BO7" s="57">
        <v>233.74</v>
      </c>
      <c r="BP7" s="57">
        <v>228.84</v>
      </c>
      <c r="BQ7" s="57">
        <v>91.03</v>
      </c>
      <c r="BR7" s="57">
        <v>100.16</v>
      </c>
      <c r="BS7" s="57">
        <v>100.54</v>
      </c>
      <c r="BT7" s="57">
        <v>95.99</v>
      </c>
      <c r="BU7" s="57">
        <v>94.91</v>
      </c>
      <c r="BV7" s="57">
        <v>114.16</v>
      </c>
      <c r="BW7" s="57">
        <v>24.21</v>
      </c>
      <c r="BX7" s="57">
        <v>22.39</v>
      </c>
      <c r="BY7" s="57">
        <v>22.56</v>
      </c>
      <c r="BZ7" s="57">
        <v>22.72</v>
      </c>
      <c r="CA7" s="57">
        <v>22.66</v>
      </c>
      <c r="CB7" s="57">
        <v>45.86</v>
      </c>
      <c r="CC7" s="57">
        <v>42.5</v>
      </c>
      <c r="CD7" s="57">
        <v>42.19</v>
      </c>
      <c r="CE7" s="57">
        <v>44.55</v>
      </c>
      <c r="CF7" s="57">
        <v>47.36</v>
      </c>
      <c r="CG7" s="57">
        <v>18.71</v>
      </c>
      <c r="CH7" s="57">
        <v>78.83</v>
      </c>
      <c r="CI7" s="57">
        <v>80.739999999999995</v>
      </c>
      <c r="CJ7" s="57">
        <v>82.35</v>
      </c>
      <c r="CK7" s="57">
        <v>84.7</v>
      </c>
      <c r="CL7" s="57">
        <v>89.48</v>
      </c>
      <c r="CM7" s="57">
        <v>35.78</v>
      </c>
      <c r="CN7" s="57">
        <v>35.909999999999997</v>
      </c>
      <c r="CO7" s="57">
        <v>35.54</v>
      </c>
      <c r="CP7" s="57">
        <v>35.24</v>
      </c>
      <c r="CQ7" s="57">
        <v>35.22</v>
      </c>
      <c r="CR7" s="57">
        <v>55.52</v>
      </c>
      <c r="CS7" s="57">
        <v>79.569999999999993</v>
      </c>
      <c r="CT7" s="57">
        <v>83.26</v>
      </c>
      <c r="CU7" s="57">
        <v>85</v>
      </c>
      <c r="CV7" s="57">
        <v>85</v>
      </c>
      <c r="CW7" s="57">
        <v>85</v>
      </c>
      <c r="CX7" s="57">
        <v>52.6</v>
      </c>
      <c r="CY7" s="57">
        <v>52.54</v>
      </c>
      <c r="CZ7" s="57">
        <v>50.81</v>
      </c>
      <c r="DA7" s="57">
        <v>50.28</v>
      </c>
      <c r="DB7" s="57">
        <v>51.42</v>
      </c>
      <c r="DC7" s="57">
        <v>77.099999999999994</v>
      </c>
      <c r="DD7" s="57">
        <v>55.39</v>
      </c>
      <c r="DE7" s="57">
        <v>57.74</v>
      </c>
      <c r="DF7" s="57">
        <v>60.02</v>
      </c>
      <c r="DG7" s="57">
        <v>62.34</v>
      </c>
      <c r="DH7" s="57">
        <v>64.37</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102</v>
      </c>
      <c r="C9" s="60" t="s">
        <v>103</v>
      </c>
      <c r="D9" s="60" t="s">
        <v>104</v>
      </c>
      <c r="E9" s="60" t="s">
        <v>105</v>
      </c>
      <c r="F9" s="60" t="s">
        <v>106</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43</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146.71</v>
      </c>
      <c r="V11" s="64">
        <f>IF(U6="-",NA(),U6)</f>
        <v>166.97</v>
      </c>
      <c r="W11" s="64">
        <f>IF(V6="-",NA(),V6)</f>
        <v>168.22</v>
      </c>
      <c r="X11" s="64">
        <f>IF(W6="-",NA(),W6)</f>
        <v>170.02</v>
      </c>
      <c r="Y11" s="64">
        <f>IF(X6="-",NA(),X6)</f>
        <v>168.92</v>
      </c>
      <c r="AE11" s="63" t="s">
        <v>23</v>
      </c>
      <c r="AF11" s="64">
        <f>IF(AE6="-",NA(),AE6)</f>
        <v>0</v>
      </c>
      <c r="AG11" s="64">
        <f>IF(AF6="-",NA(),AF6)</f>
        <v>0</v>
      </c>
      <c r="AH11" s="64">
        <f>IF(AG6="-",NA(),AG6)</f>
        <v>0</v>
      </c>
      <c r="AI11" s="64">
        <f>IF(AH6="-",NA(),AH6)</f>
        <v>0</v>
      </c>
      <c r="AJ11" s="64">
        <f>IF(AI6="-",NA(),AI6)</f>
        <v>0</v>
      </c>
      <c r="AP11" s="63" t="s">
        <v>23</v>
      </c>
      <c r="AQ11" s="64">
        <f>IF(AP6="-",NA(),AP6)</f>
        <v>16003.63</v>
      </c>
      <c r="AR11" s="64">
        <f>IF(AQ6="-",NA(),AQ6)</f>
        <v>16887.650000000001</v>
      </c>
      <c r="AS11" s="64">
        <f>IF(AR6="-",NA(),AR6)</f>
        <v>19258.02</v>
      </c>
      <c r="AT11" s="64">
        <f>IF(AS6="-",NA(),AS6)</f>
        <v>17039.05</v>
      </c>
      <c r="AU11" s="64">
        <f>IF(AT6="-",NA(),AT6)</f>
        <v>21314.29</v>
      </c>
      <c r="BA11" s="63" t="s">
        <v>23</v>
      </c>
      <c r="BB11" s="64">
        <f>IF(BA6="-",NA(),BA6)</f>
        <v>0</v>
      </c>
      <c r="BC11" s="64">
        <f>IF(BB6="-",NA(),BB6)</f>
        <v>0</v>
      </c>
      <c r="BD11" s="64">
        <f>IF(BC6="-",NA(),BC6)</f>
        <v>0</v>
      </c>
      <c r="BE11" s="64">
        <f>IF(BD6="-",NA(),BD6)</f>
        <v>0</v>
      </c>
      <c r="BF11" s="64">
        <f>IF(BE6="-",NA(),BE6)</f>
        <v>0</v>
      </c>
      <c r="BL11" s="63" t="s">
        <v>23</v>
      </c>
      <c r="BM11" s="64">
        <f>IF(BL6="-",NA(),BL6)</f>
        <v>214.13</v>
      </c>
      <c r="BN11" s="64">
        <f>IF(BM6="-",NA(),BM6)</f>
        <v>232.39</v>
      </c>
      <c r="BO11" s="64">
        <f>IF(BN6="-",NA(),BN6)</f>
        <v>230.82</v>
      </c>
      <c r="BP11" s="64">
        <f>IF(BO6="-",NA(),BO6)</f>
        <v>233.74</v>
      </c>
      <c r="BQ11" s="64">
        <f>IF(BP6="-",NA(),BP6)</f>
        <v>228.84</v>
      </c>
      <c r="BW11" s="63" t="s">
        <v>23</v>
      </c>
      <c r="BX11" s="64">
        <f>IF(BW6="-",NA(),BW6)</f>
        <v>24.21</v>
      </c>
      <c r="BY11" s="64">
        <f>IF(BX6="-",NA(),BX6)</f>
        <v>22.39</v>
      </c>
      <c r="BZ11" s="64">
        <f>IF(BY6="-",NA(),BY6)</f>
        <v>22.56</v>
      </c>
      <c r="CA11" s="64">
        <f>IF(BZ6="-",NA(),BZ6)</f>
        <v>22.72</v>
      </c>
      <c r="CB11" s="64">
        <f>IF(CA6="-",NA(),CA6)</f>
        <v>22.66</v>
      </c>
      <c r="CH11" s="63" t="s">
        <v>23</v>
      </c>
      <c r="CI11" s="64">
        <f>IF(CH6="-",NA(),CH6)</f>
        <v>78.83</v>
      </c>
      <c r="CJ11" s="64">
        <f>IF(CI6="-",NA(),CI6)</f>
        <v>80.739999999999995</v>
      </c>
      <c r="CK11" s="64">
        <f>IF(CJ6="-",NA(),CJ6)</f>
        <v>82.35</v>
      </c>
      <c r="CL11" s="64">
        <f>IF(CK6="-",NA(),CK6)</f>
        <v>84.7</v>
      </c>
      <c r="CM11" s="64">
        <f>IF(CL6="-",NA(),CL6)</f>
        <v>89.48</v>
      </c>
      <c r="CS11" s="63" t="s">
        <v>23</v>
      </c>
      <c r="CT11" s="64">
        <f>IF(CS6="-",NA(),CS6)</f>
        <v>79.569999999999993</v>
      </c>
      <c r="CU11" s="64">
        <f>IF(CT6="-",NA(),CT6)</f>
        <v>83.26</v>
      </c>
      <c r="CV11" s="64">
        <f>IF(CU6="-",NA(),CU6)</f>
        <v>85</v>
      </c>
      <c r="CW11" s="64">
        <f>IF(CV6="-",NA(),CV6)</f>
        <v>85</v>
      </c>
      <c r="CX11" s="64">
        <f>IF(CW6="-",NA(),CW6)</f>
        <v>85</v>
      </c>
      <c r="DD11" s="63" t="s">
        <v>23</v>
      </c>
      <c r="DE11" s="64">
        <f>IF(DD6="-",NA(),DD6)</f>
        <v>55.39</v>
      </c>
      <c r="DF11" s="64">
        <f>IF(DE6="-",NA(),DE6)</f>
        <v>57.74</v>
      </c>
      <c r="DG11" s="64">
        <f>IF(DF6="-",NA(),DF6)</f>
        <v>60.02</v>
      </c>
      <c r="DH11" s="64">
        <f>IF(DG6="-",NA(),DG6)</f>
        <v>62.34</v>
      </c>
      <c r="DI11" s="64">
        <f>IF(DH6="-",NA(),DH6)</f>
        <v>64.37</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2020-01-28T05:33:36Z</cp:lastPrinted>
  <dcterms:created xsi:type="dcterms:W3CDTF">2019-12-05T07:47:30Z</dcterms:created>
  <dcterms:modified xsi:type="dcterms:W3CDTF">2020-01-28T05:38:06Z</dcterms:modified>
  <cp:category/>
</cp:coreProperties>
</file>