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y_hayashida\Desktop\37_多良木町\37_多良木町\上水道\"/>
    </mc:Choice>
  </mc:AlternateContent>
  <xr:revisionPtr revIDLastSave="0" documentId="13_ncr:1_{69A1F2AE-58CC-4771-977D-0AAF2CDF8D65}" xr6:coauthVersionLast="44" xr6:coauthVersionMax="44" xr10:uidLastSave="{00000000-0000-0000-0000-000000000000}"/>
  <workbookProtection workbookAlgorithmName="SHA-512" workbookHashValue="8QJ7CK6QVv5wz4y2NRsyItBFUdu0EF0ARFhxGrPsUwPCoV0sOJCgYqJMaPqFy4OdFek8rHD0yqil3QmkbsZwxw==" workbookSaltValue="iUwZJ/aQvrf6JCFQdvqZ2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E85" i="4"/>
  <c r="BB10" i="4"/>
  <c r="AT10" i="4"/>
  <c r="AL10" i="4"/>
  <c r="W10"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<sst xmlns="http://schemas.openxmlformats.org/spreadsheetml/2006/main" count="220" uniqueCount="108">
  <si>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</si>
  <si>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</si>
  <si>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</si>
  <si>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</si>
  <si>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</si>
  <si>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</si>
  <si>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</si>
  <si>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</si>
  <si>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</si>
  <si>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</si>
  <si>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</si>
  <si>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</si>
  <si>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</si>
  <si>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</si>
  <si>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</si>
  <si>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</si>
  <si>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</si>
  <si>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</si>
  <si>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</si>
  <si>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</si>
  <si>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</si>
  <si>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</si>
  <si>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</si>
  <si>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</si>
  <si>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</si>
  <si>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</si>
  <si>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</si>
  <si>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</si>
  <si>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</si>
  <si>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</si>
  <si>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</si>
  <si>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</si>
  <si>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</si>
  <si>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</si>
  <si>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</si>
  <si>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</si>
  <si>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</si>
  <si>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</si>
  <si>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</si>
  <si>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</si>
  <si>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</si>
  <si>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</si>
  <si>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</si>
  <si>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</si>
  <si>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</si>
  <si>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</si>
  <si>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</si>
  <si>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</si>
  <si>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</si>
  <si>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</si>
  <si>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</si>
  <si>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</si>
  <si>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</si>
  <si>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</si>
  <si>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</si>
  <si>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</si>
  <si>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</si>
  <si>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</si>
  <si>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</si>
  <si>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</si>
  <si>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</si>
  <si>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</si>
  <si>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</si>
  <si>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</si>
  <si>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</si>
  <si>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</si>
  <si>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</si>
  <si>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</si>
  <si>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</si>
  <si>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</si>
  <si>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</si>
  <si>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</si>
  <si>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</si>
  <si>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</si>
  <si>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</si>
  <si>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</si>
  <si>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</si>
  <si>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</si>
  <si>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</si>
  <si>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</si>
  <si>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</si>
  <si>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</si>
  <si>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</si>
  <si>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</si>
  <si>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</si>
  <si>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</si>
  <si>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</si>
  <si>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</si>
  <si>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</si>
  <si>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</si>
  <si>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</si>
  <si>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</si>
  <si>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</si>
  <si>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多良木町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</si>
  <si>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</si>
  <si>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</si>
  <si>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</si>
  <si>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</si>
  <si>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</si>
  <si>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</si>
  <si>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</si>
  <si>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</si>
  <si>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</si>
  <si>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</si>
  <si>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</si>
  <si>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上水道事業については、①経常収支比率、⑤料金回収率、⑧有収率が平均値を上回っており経営健全性は保たれているが、施設利用率が人口減少などの影響もあり年々減少している。⑥給水原価において平均値を下回っており費用効率性も良好な状況といえる。</t>
    <rPh sb="1" eb="3">
      <t>ホンチョウ</t>
    </rPh>
    <rPh sb="4" eb="7">
      <t>ジョウスイドウ</t>
    </rPh>
    <rPh sb="7" eb="9">
      <t>ジギョウ</t>
    </rPh>
    <rPh sb="16" eb="18">
      <t>ケイジョウ</t>
    </rPh>
    <rPh sb="18" eb="20">
      <t>シュウシ</t>
    </rPh>
    <rPh sb="20" eb="22">
      <t>ヒリツ</t>
    </rPh>
    <rPh sb="24" eb="26">
      <t>リョウキン</t>
    </rPh>
    <rPh sb="26" eb="28">
      <t>カイシュウ</t>
    </rPh>
    <rPh sb="28" eb="29">
      <t>リツ</t>
    </rPh>
    <rPh sb="31" eb="33">
      <t>ユウシュウ</t>
    </rPh>
    <rPh sb="33" eb="34">
      <t>リツ</t>
    </rPh>
    <rPh sb="35" eb="38">
      <t>ヘイキンチ</t>
    </rPh>
    <rPh sb="39" eb="41">
      <t>ウワマワ</t>
    </rPh>
    <rPh sb="45" eb="47">
      <t>ケイエイ</t>
    </rPh>
    <rPh sb="47" eb="50">
      <t>ケンゼンセイ</t>
    </rPh>
    <rPh sb="51" eb="52">
      <t>タモ</t>
    </rPh>
    <rPh sb="59" eb="61">
      <t>シセツ</t>
    </rPh>
    <rPh sb="61" eb="63">
      <t>リヨウ</t>
    </rPh>
    <rPh sb="63" eb="64">
      <t>リツ</t>
    </rPh>
    <rPh sb="65" eb="67">
      <t>ジンコウ</t>
    </rPh>
    <rPh sb="67" eb="69">
      <t>ゲンショウ</t>
    </rPh>
    <rPh sb="72" eb="74">
      <t>エイキョウ</t>
    </rPh>
    <rPh sb="77" eb="79">
      <t>ネンネン</t>
    </rPh>
    <rPh sb="79" eb="81">
      <t>ゲンショウ</t>
    </rPh>
    <rPh sb="87" eb="89">
      <t>キュウスイ</t>
    </rPh>
    <rPh sb="89" eb="91">
      <t>ゲンカ</t>
    </rPh>
    <rPh sb="95" eb="98">
      <t>ヘイキンチ</t>
    </rPh>
    <rPh sb="99" eb="101">
      <t>シタマワ</t>
    </rPh>
    <rPh sb="105" eb="107">
      <t>ヒヨウ</t>
    </rPh>
    <rPh sb="107" eb="109">
      <t>コウリツ</t>
    </rPh>
    <rPh sb="109" eb="110">
      <t>セイ</t>
    </rPh>
    <rPh sb="111" eb="113">
      <t>リョウコウ</t>
    </rPh>
    <rPh sb="114" eb="116">
      <t>ジョウキョウ</t>
    </rPh>
    <phoneticPr fontId="4"/>
  </si>
  <si>
    <t>　本町の上水道事業は、昭和50年代の第２期拡張工事時における管路の耐用年数期限時期にきており①有形固定資産減価償却率、③管路更新率が上昇していく。令和元年度においてアセットマネジメント計画を策定し経営戦略計画を策定し、計画的に更新を行うための財源確保を図っていく。</t>
    <rPh sb="1" eb="3">
      <t>ホンチョウ</t>
    </rPh>
    <rPh sb="4" eb="7">
      <t>ジョウスイドウ</t>
    </rPh>
    <rPh sb="7" eb="9">
      <t>ジギョウ</t>
    </rPh>
    <rPh sb="11" eb="13">
      <t>ショウワ</t>
    </rPh>
    <rPh sb="15" eb="16">
      <t>ネン</t>
    </rPh>
    <rPh sb="16" eb="17">
      <t>ダイ</t>
    </rPh>
    <rPh sb="18" eb="19">
      <t>ダイ</t>
    </rPh>
    <rPh sb="20" eb="21">
      <t>キ</t>
    </rPh>
    <rPh sb="21" eb="23">
      <t>カクチョウ</t>
    </rPh>
    <rPh sb="23" eb="25">
      <t>コウジ</t>
    </rPh>
    <rPh sb="25" eb="26">
      <t>ジ</t>
    </rPh>
    <rPh sb="30" eb="32">
      <t>カンロ</t>
    </rPh>
    <rPh sb="33" eb="35">
      <t>タイヨウ</t>
    </rPh>
    <rPh sb="35" eb="37">
      <t>ネンスウ</t>
    </rPh>
    <rPh sb="37" eb="39">
      <t>キゲン</t>
    </rPh>
    <rPh sb="39" eb="41">
      <t>ジキ</t>
    </rPh>
    <rPh sb="47" eb="49">
      <t>ユウケイ</t>
    </rPh>
    <rPh sb="49" eb="51">
      <t>コテイ</t>
    </rPh>
    <rPh sb="51" eb="53">
      <t>シサン</t>
    </rPh>
    <rPh sb="53" eb="55">
      <t>ゲンカ</t>
    </rPh>
    <rPh sb="55" eb="57">
      <t>ショウキャク</t>
    </rPh>
    <rPh sb="57" eb="58">
      <t>リツ</t>
    </rPh>
    <rPh sb="60" eb="62">
      <t>カンロ</t>
    </rPh>
    <rPh sb="62" eb="64">
      <t>コウシン</t>
    </rPh>
    <rPh sb="64" eb="65">
      <t>リツ</t>
    </rPh>
    <rPh sb="66" eb="68">
      <t>ジョウショウ</t>
    </rPh>
    <rPh sb="73" eb="75">
      <t>レイワ</t>
    </rPh>
    <rPh sb="75" eb="77">
      <t>ガンネン</t>
    </rPh>
    <rPh sb="77" eb="78">
      <t>ド</t>
    </rPh>
    <rPh sb="92" eb="94">
      <t>ケイカク</t>
    </rPh>
    <rPh sb="95" eb="97">
      <t>サクテイ</t>
    </rPh>
    <rPh sb="98" eb="100">
      <t>ケイエイ</t>
    </rPh>
    <rPh sb="100" eb="102">
      <t>センリャク</t>
    </rPh>
    <rPh sb="102" eb="104">
      <t>ケイカク</t>
    </rPh>
    <rPh sb="105" eb="107">
      <t>サクテイ</t>
    </rPh>
    <rPh sb="109" eb="112">
      <t>ケイカクテキ</t>
    </rPh>
    <rPh sb="113" eb="115">
      <t>コウシン</t>
    </rPh>
    <rPh sb="116" eb="117">
      <t>オコナ</t>
    </rPh>
    <rPh sb="121" eb="123">
      <t>ザイゲン</t>
    </rPh>
    <rPh sb="123" eb="125">
      <t>カクホ</t>
    </rPh>
    <rPh sb="126" eb="127">
      <t>ハカ</t>
    </rPh>
    <phoneticPr fontId="4"/>
  </si>
  <si>
    <t>　平成30年度より４箇年計画で漏水調査実施しており、アセットマネジメント計画や経営戦略計画に基づく老朽管更新、修繕の財源確保に努めていく予定である。</t>
    <rPh sb="1" eb="3">
      <t>ヘイセイ</t>
    </rPh>
    <rPh sb="5" eb="7">
      <t>ネンド</t>
    </rPh>
    <rPh sb="10" eb="12">
      <t>カネン</t>
    </rPh>
    <rPh sb="12" eb="14">
      <t>ケイカク</t>
    </rPh>
    <rPh sb="15" eb="17">
      <t>ロウスイ</t>
    </rPh>
    <rPh sb="17" eb="19">
      <t>チョウサ</t>
    </rPh>
    <rPh sb="19" eb="21">
      <t>ジッシ</t>
    </rPh>
    <rPh sb="36" eb="38">
      <t>ケイカク</t>
    </rPh>
    <rPh sb="39" eb="41">
      <t>ケイエイ</t>
    </rPh>
    <rPh sb="41" eb="43">
      <t>センリャク</t>
    </rPh>
    <rPh sb="43" eb="45">
      <t>ケイカク</t>
    </rPh>
    <rPh sb="46" eb="47">
      <t>モト</t>
    </rPh>
    <rPh sb="49" eb="51">
      <t>ロウキュウ</t>
    </rPh>
    <rPh sb="51" eb="52">
      <t>カン</t>
    </rPh>
    <rPh sb="52" eb="54">
      <t>コウシン</t>
    </rPh>
    <rPh sb="55" eb="57">
      <t>シュウゼン</t>
    </rPh>
    <rPh sb="58" eb="60">
      <t>ザイゲン</t>
    </rPh>
    <rPh sb="60" eb="62">
      <t>カクホ</t>
    </rPh>
    <rPh sb="63" eb="64">
      <t>ツト</t>
    </rPh>
    <rPh sb="68" eb="7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</si>
</sst>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0.12</c:v>
                </c:pt>
                <c:pt idx="1">
                  <c:v>0.74</c:v>
                </c:pt>
                <c:pt idx="2">
                  <c:v>0.76</c:v>
                </c:pt>
                <c:pt idx="3">
                  <c:v>0.74</c:v>
                </c:pt>
                <c:pt idx="4">
                  <c:v>1.63</c:v>
                </c:pt>
              </c:numCache>
            </c:numRef>
          </c:val>
          <c:extLst>
            <c:ext xmlns:c16="http://schemas.microsoft.com/office/drawing/2014/chart" uri="{C3380CC4-5D6E-409C-BE32-E72D297353CC}">
              <c16:uniqueId val="{00000000-E77E-4DBA-88C3-D82F20EC24D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E77E-4DBA-88C3-D82F20EC24D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56.4</c:v>
                </c:pt>
                <c:pt idx="1">
                  <c:v>51.72</c:v>
                </c:pt>
                <c:pt idx="2">
                  <c:v>48.48</c:v>
                </c:pt>
                <c:pt idx="3">
                  <c:v>47.85</c:v>
                </c:pt>
                <c:pt idx="4">
                  <c:v>46.44</c:v>
                </c:pt>
              </c:numCache>
            </c:numRef>
          </c:val>
          <c:extLst>
            <c:ext xmlns:c16="http://schemas.microsoft.com/office/drawing/2014/chart" uri="{C3380CC4-5D6E-409C-BE32-E72D297353CC}">
              <c16:uniqueId val="{00000000-46F8-42B7-815F-A859CD8FECD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46F8-42B7-815F-A859CD8FECD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78.62</c:v>
                </c:pt>
                <c:pt idx="1">
                  <c:v>85.82</c:v>
                </c:pt>
                <c:pt idx="2">
                  <c:v>90.93</c:v>
                </c:pt>
                <c:pt idx="3">
                  <c:v>91.28</c:v>
                </c:pt>
                <c:pt idx="4">
                  <c:v>91.51</c:v>
                </c:pt>
              </c:numCache>
            </c:numRef>
          </c:val>
          <c:extLst>
            <c:ext xmlns:c16="http://schemas.microsoft.com/office/drawing/2014/chart" uri="{C3380CC4-5D6E-409C-BE32-E72D297353CC}">
              <c16:uniqueId val="{00000000-91A4-4B41-B599-3BD04A4F1A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91A4-4B41-B599-3BD04A4F1A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106.89</c:v>
                </c:pt>
                <c:pt idx="1">
                  <c:v>115.9</c:v>
                </c:pt>
                <c:pt idx="2">
                  <c:v>116.55</c:v>
                </c:pt>
                <c:pt idx="3">
                  <c:v>115.16</c:v>
                </c:pt>
                <c:pt idx="4">
                  <c:v>111.65</c:v>
                </c:pt>
              </c:numCache>
            </c:numRef>
          </c:val>
          <c:extLst>
            <c:ext xmlns:c16="http://schemas.microsoft.com/office/drawing/2014/chart" uri="{C3380CC4-5D6E-409C-BE32-E72D297353CC}">
              <c16:uniqueId val="{00000000-A090-431F-A59B-F0E0FE811BE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A090-431F-A59B-F0E0FE811BE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52.11</c:v>
                </c:pt>
                <c:pt idx="1">
                  <c:v>53.17</c:v>
                </c:pt>
                <c:pt idx="2">
                  <c:v>55.17</c:v>
                </c:pt>
                <c:pt idx="3">
                  <c:v>57.24</c:v>
                </c:pt>
                <c:pt idx="4">
                  <c:v>58.59</c:v>
                </c:pt>
              </c:numCache>
            </c:numRef>
          </c:val>
          <c:extLst>
            <c:ext xmlns:c16="http://schemas.microsoft.com/office/drawing/2014/chart" uri="{C3380CC4-5D6E-409C-BE32-E72D297353CC}">
              <c16:uniqueId val="{00000000-9EC6-46FA-8AF8-C7A0AD9867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9EC6-46FA-8AF8-C7A0AD9867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26-4BFF-9BE1-A81BE6A19C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3526-4BFF-9BE1-A81BE6A19C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7E-4835-AD9B-B2150860A1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4F7E-4835-AD9B-B2150860A1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529.38</c:v>
                </c:pt>
                <c:pt idx="1">
                  <c:v>554.35</c:v>
                </c:pt>
                <c:pt idx="2">
                  <c:v>480.75</c:v>
                </c:pt>
                <c:pt idx="3">
                  <c:v>486.08</c:v>
                </c:pt>
                <c:pt idx="4">
                  <c:v>390.69</c:v>
                </c:pt>
              </c:numCache>
            </c:numRef>
          </c:val>
          <c:extLst>
            <c:ext xmlns:c16="http://schemas.microsoft.com/office/drawing/2014/chart" uri="{C3380CC4-5D6E-409C-BE32-E72D297353CC}">
              <c16:uniqueId val="{00000000-9EF8-4F17-B2E1-DEFF500BED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9EF8-4F17-B2E1-DEFF500BED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315.79000000000002</c:v>
                </c:pt>
                <c:pt idx="1">
                  <c:v>289.26</c:v>
                </c:pt>
                <c:pt idx="2">
                  <c:v>265.5</c:v>
                </c:pt>
                <c:pt idx="3">
                  <c:v>240.19</c:v>
                </c:pt>
                <c:pt idx="4">
                  <c:v>216.41</c:v>
                </c:pt>
              </c:numCache>
            </c:numRef>
          </c:val>
          <c:extLst>
            <c:ext xmlns:c16="http://schemas.microsoft.com/office/drawing/2014/chart" uri="{C3380CC4-5D6E-409C-BE32-E72D297353CC}">
              <c16:uniqueId val="{00000000-0AFE-4565-B9DA-915E201C3E2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0AFE-4565-B9DA-915E201C3E2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106.08</c:v>
                </c:pt>
                <c:pt idx="1">
                  <c:v>116.15</c:v>
                </c:pt>
                <c:pt idx="2">
                  <c:v>116.83</c:v>
                </c:pt>
                <c:pt idx="3">
                  <c:v>116.73</c:v>
                </c:pt>
                <c:pt idx="4">
                  <c:v>110.74</c:v>
                </c:pt>
              </c:numCache>
            </c:numRef>
          </c:val>
          <c:extLst>
            <c:ext xmlns:c16="http://schemas.microsoft.com/office/drawing/2014/chart" uri="{C3380CC4-5D6E-409C-BE32-E72D297353CC}">
              <c16:uniqueId val="{00000000-FC3C-4D30-92AB-0510C70DEA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FC3C-4D30-92AB-0510C70DEA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168.53</c:v>
                </c:pt>
                <c:pt idx="1">
                  <c:v>153.91999999999999</c:v>
                </c:pt>
                <c:pt idx="2">
                  <c:v>153.1</c:v>
                </c:pt>
                <c:pt idx="3">
                  <c:v>153.35</c:v>
                </c:pt>
                <c:pt idx="4">
                  <c:v>162.55000000000001</c:v>
                </c:pt>
              </c:numCache>
            </c:numRef>
          </c:val>
          <c:extLst>
            <c:ext xmlns:c16="http://schemas.microsoft.com/office/drawing/2014/chart" uri="{C3380CC4-5D6E-409C-BE32-E72D297353CC}">
              <c16:uniqueId val="{00000000-6636-443C-BB2F-89DDCD9C6C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6636-443C-BB2F-89DDCD9C6C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多良木町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9591</v>
      </c>
      <c r="AM8" s="60"/>
      <c r="AN8" s="60"/>
      <c r="AO8" s="60"/>
      <c r="AP8" s="60"/>
      <c r="AQ8" s="60"/>
      <c r="AR8" s="60"/>
      <c r="AS8" s="60"/>
      <c r="AT8" s="51">
        <f>データ!$S$6</f>
        <v>165.86</v>
      </c>
      <c r="AU8" s="52"/>
      <c r="AV8" s="52"/>
      <c r="AW8" s="52"/>
      <c r="AX8" s="52"/>
      <c r="AY8" s="52"/>
      <c r="AZ8" s="52"/>
      <c r="BA8" s="52"/>
      <c r="BB8" s="53">
        <f>データ!$T$6</f>
        <v>57.83</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78.930000000000007</v>
      </c>
      <c r="J10" s="52"/>
      <c r="K10" s="52"/>
      <c r="L10" s="52"/>
      <c r="M10" s="52"/>
      <c r="N10" s="52"/>
      <c r="O10" s="63"/>
      <c r="P10" s="53">
        <f>データ!$P$6</f>
        <v>95.39</v>
      </c>
      <c r="Q10" s="53"/>
      <c r="R10" s="53"/>
      <c r="S10" s="53"/>
      <c r="T10" s="53"/>
      <c r="U10" s="53"/>
      <c r="V10" s="53"/>
      <c r="W10" s="60">
        <f>データ!$Q$6</f>
        <v>3610</v>
      </c>
      <c r="X10" s="60"/>
      <c r="Y10" s="60"/>
      <c r="Z10" s="60"/>
      <c r="AA10" s="60"/>
      <c r="AB10" s="60"/>
      <c r="AC10" s="60"/>
      <c r="AD10" s="2"/>
      <c r="AE10" s="2"/>
      <c r="AF10" s="2"/>
      <c r="AG10" s="2"/>
      <c r="AH10" s="4"/>
      <c r="AI10" s="4"/>
      <c r="AJ10" s="4"/>
      <c r="AK10" s="4"/>
      <c r="AL10" s="60">
        <f>データ!$U$6</f>
        <v>9071</v>
      </c>
      <c r="AM10" s="60"/>
      <c r="AN10" s="60"/>
      <c r="AO10" s="60"/>
      <c r="AP10" s="60"/>
      <c r="AQ10" s="60"/>
      <c r="AR10" s="60"/>
      <c r="AS10" s="60"/>
      <c r="AT10" s="51">
        <f>データ!$V$6</f>
        <v>57</v>
      </c>
      <c r="AU10" s="52"/>
      <c r="AV10" s="52"/>
      <c r="AW10" s="52"/>
      <c r="AX10" s="52"/>
      <c r="AY10" s="52"/>
      <c r="AZ10" s="52"/>
      <c r="BA10" s="52"/>
      <c r="BB10" s="53">
        <f>データ!$W$6</f>
        <v>159.13999999999999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p9ckecCjApxIUDKe6zIKrk2RzcRnH68TH02kkDG0aIl07J3dIRZ1tXbuZ8ALNZSR4dropegRYI71+Sfq2B1Fg==" saltValue="SO2DyK5cla3CUJAzXvn9N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435058</v>
      </c>
      <c r="D6" s="34">
        <f t="shared" si="3"/>
        <v>46</v>
      </c>
      <c r="E6" s="34">
        <f t="shared" si="3"/>
        <v>1</v>
      </c>
      <c r="F6" s="34">
        <f t="shared" si="3"/>
        <v>0</v>
      </c>
      <c r="G6" s="34">
        <f t="shared" si="3"/>
        <v>1</v>
      </c>
      <c r="H6" s="34" t="str">
        <f t="shared" si="3"/>
        <v>熊本県　多良木町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78.930000000000007</v>
      </c>
      <c r="P6" s="35">
        <f t="shared" si="3"/>
        <v>95.39</v>
      </c>
      <c r="Q6" s="35">
        <f t="shared" si="3"/>
        <v>3610</v>
      </c>
      <c r="R6" s="35">
        <f t="shared" si="3"/>
        <v>9591</v>
      </c>
      <c r="S6" s="35">
        <f t="shared" si="3"/>
        <v>165.86</v>
      </c>
      <c r="T6" s="35">
        <f t="shared" si="3"/>
        <v>57.83</v>
      </c>
      <c r="U6" s="35">
        <f t="shared" si="3"/>
        <v>9071</v>
      </c>
      <c r="V6" s="35">
        <f t="shared" si="3"/>
        <v>57</v>
      </c>
      <c r="W6" s="35">
        <f t="shared" si="3"/>
        <v>159.13999999999999</v>
      </c>
      <c r="X6" s="36">
        <f>IF(X7="",NA(),X7)</f>
        <v>106.89</v>
      </c>
      <c r="Y6" s="36">
        <f t="shared" ref="Y6:AG6" si="4">IF(Y7="",NA(),Y7)</f>
        <v>115.9</v>
      </c>
      <c r="Z6" s="36">
        <f t="shared" si="4"/>
        <v>116.55</v>
      </c>
      <c r="AA6" s="36">
        <f t="shared" si="4"/>
        <v>115.16</v>
      </c>
      <c r="AB6" s="36">
        <f t="shared" si="4"/>
        <v>111.65</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529.38</v>
      </c>
      <c r="AU6" s="36">
        <f t="shared" ref="AU6:BC6" si="6">IF(AU7="",NA(),AU7)</f>
        <v>554.35</v>
      </c>
      <c r="AV6" s="36">
        <f t="shared" si="6"/>
        <v>480.75</v>
      </c>
      <c r="AW6" s="36">
        <f t="shared" si="6"/>
        <v>486.08</v>
      </c>
      <c r="AX6" s="36">
        <f t="shared" si="6"/>
        <v>390.69</v>
      </c>
      <c r="AY6" s="36">
        <f t="shared" si="6"/>
        <v>434.72</v>
      </c>
      <c r="AZ6" s="36">
        <f t="shared" si="6"/>
        <v>416.14</v>
      </c>
      <c r="BA6" s="36">
        <f t="shared" si="6"/>
        <v>371.89</v>
      </c>
      <c r="BB6" s="36">
        <f t="shared" si="6"/>
        <v>293.23</v>
      </c>
      <c r="BC6" s="36">
        <f t="shared" si="6"/>
        <v>300.14</v>
      </c>
      <c r="BD6" s="35" t="str">
        <f>IF(BD7="","",IF(BD7="-","【-】","【"&amp;SUBSTITUTE(TEXT(BD7,"#,##0.00"),"-","△")&amp;"】"))</f>
        <v>【261.93】</v>
      </c>
      <c r="BE6" s="36">
        <f>IF(BE7="",NA(),BE7)</f>
        <v>315.79000000000002</v>
      </c>
      <c r="BF6" s="36">
        <f t="shared" ref="BF6:BN6" si="7">IF(BF7="",NA(),BF7)</f>
        <v>289.26</v>
      </c>
      <c r="BG6" s="36">
        <f t="shared" si="7"/>
        <v>265.5</v>
      </c>
      <c r="BH6" s="36">
        <f t="shared" si="7"/>
        <v>240.19</v>
      </c>
      <c r="BI6" s="36">
        <f t="shared" si="7"/>
        <v>216.41</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106.08</v>
      </c>
      <c r="BQ6" s="36">
        <f t="shared" ref="BQ6:BY6" si="8">IF(BQ7="",NA(),BQ7)</f>
        <v>116.15</v>
      </c>
      <c r="BR6" s="36">
        <f t="shared" si="8"/>
        <v>116.83</v>
      </c>
      <c r="BS6" s="36">
        <f t="shared" si="8"/>
        <v>116.73</v>
      </c>
      <c r="BT6" s="36">
        <f t="shared" si="8"/>
        <v>110.74</v>
      </c>
      <c r="BU6" s="36">
        <f t="shared" si="8"/>
        <v>93.66</v>
      </c>
      <c r="BV6" s="36">
        <f t="shared" si="8"/>
        <v>92.76</v>
      </c>
      <c r="BW6" s="36">
        <f t="shared" si="8"/>
        <v>93.28</v>
      </c>
      <c r="BX6" s="36">
        <f t="shared" si="8"/>
        <v>87.51</v>
      </c>
      <c r="BY6" s="36">
        <f t="shared" si="8"/>
        <v>84.77</v>
      </c>
      <c r="BZ6" s="35" t="str">
        <f>IF(BZ7="","",IF(BZ7="-","【-】","【"&amp;SUBSTITUTE(TEXT(BZ7,"#,##0.00"),"-","△")&amp;"】"))</f>
        <v>【103.91】</v>
      </c>
      <c r="CA6" s="36">
        <f>IF(CA7="",NA(),CA7)</f>
        <v>168.53</v>
      </c>
      <c r="CB6" s="36">
        <f t="shared" ref="CB6:CJ6" si="9">IF(CB7="",NA(),CB7)</f>
        <v>153.91999999999999</v>
      </c>
      <c r="CC6" s="36">
        <f t="shared" si="9"/>
        <v>153.1</v>
      </c>
      <c r="CD6" s="36">
        <f t="shared" si="9"/>
        <v>153.35</v>
      </c>
      <c r="CE6" s="36">
        <f t="shared" si="9"/>
        <v>162.55000000000001</v>
      </c>
      <c r="CF6" s="36">
        <f t="shared" si="9"/>
        <v>208.21</v>
      </c>
      <c r="CG6" s="36">
        <f t="shared" si="9"/>
        <v>208.67</v>
      </c>
      <c r="CH6" s="36">
        <f t="shared" si="9"/>
        <v>208.29</v>
      </c>
      <c r="CI6" s="36">
        <f t="shared" si="9"/>
        <v>218.42</v>
      </c>
      <c r="CJ6" s="36">
        <f t="shared" si="9"/>
        <v>227.27</v>
      </c>
      <c r="CK6" s="35" t="str">
        <f>IF(CK7="","",IF(CK7="-","【-】","【"&amp;SUBSTITUTE(TEXT(CK7,"#,##0.00"),"-","△")&amp;"】"))</f>
        <v>【167.11】</v>
      </c>
      <c r="CL6" s="36">
        <f>IF(CL7="",NA(),CL7)</f>
        <v>56.4</v>
      </c>
      <c r="CM6" s="36">
        <f t="shared" ref="CM6:CU6" si="10">IF(CM7="",NA(),CM7)</f>
        <v>51.72</v>
      </c>
      <c r="CN6" s="36">
        <f t="shared" si="10"/>
        <v>48.48</v>
      </c>
      <c r="CO6" s="36">
        <f t="shared" si="10"/>
        <v>47.85</v>
      </c>
      <c r="CP6" s="36">
        <f t="shared" si="10"/>
        <v>46.44</v>
      </c>
      <c r="CQ6" s="36">
        <f t="shared" si="10"/>
        <v>49.22</v>
      </c>
      <c r="CR6" s="36">
        <f t="shared" si="10"/>
        <v>49.08</v>
      </c>
      <c r="CS6" s="36">
        <f t="shared" si="10"/>
        <v>49.32</v>
      </c>
      <c r="CT6" s="36">
        <f t="shared" si="10"/>
        <v>50.24</v>
      </c>
      <c r="CU6" s="36">
        <f t="shared" si="10"/>
        <v>50.29</v>
      </c>
      <c r="CV6" s="35" t="str">
        <f>IF(CV7="","",IF(CV7="-","【-】","【"&amp;SUBSTITUTE(TEXT(CV7,"#,##0.00"),"-","△")&amp;"】"))</f>
        <v>【60.27】</v>
      </c>
      <c r="CW6" s="36">
        <f>IF(CW7="",NA(),CW7)</f>
        <v>78.62</v>
      </c>
      <c r="CX6" s="36">
        <f t="shared" ref="CX6:DF6" si="11">IF(CX7="",NA(),CX7)</f>
        <v>85.82</v>
      </c>
      <c r="CY6" s="36">
        <f t="shared" si="11"/>
        <v>90.93</v>
      </c>
      <c r="CZ6" s="36">
        <f t="shared" si="11"/>
        <v>91.28</v>
      </c>
      <c r="DA6" s="36">
        <f t="shared" si="11"/>
        <v>91.51</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52.11</v>
      </c>
      <c r="DI6" s="36">
        <f t="shared" ref="DI6:DQ6" si="12">IF(DI7="",NA(),DI7)</f>
        <v>53.17</v>
      </c>
      <c r="DJ6" s="36">
        <f t="shared" si="12"/>
        <v>55.17</v>
      </c>
      <c r="DK6" s="36">
        <f t="shared" si="12"/>
        <v>57.24</v>
      </c>
      <c r="DL6" s="36">
        <f t="shared" si="12"/>
        <v>58.59</v>
      </c>
      <c r="DM6" s="36">
        <f t="shared" si="12"/>
        <v>46.12</v>
      </c>
      <c r="DN6" s="36">
        <f t="shared" si="12"/>
        <v>47.44</v>
      </c>
      <c r="DO6" s="36">
        <f t="shared" si="12"/>
        <v>48.3</v>
      </c>
      <c r="DP6" s="36">
        <f t="shared" si="12"/>
        <v>45.14</v>
      </c>
      <c r="DQ6" s="36">
        <f t="shared" si="12"/>
        <v>45.85</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6">
        <f>IF(ED7="",NA(),ED7)</f>
        <v>0.12</v>
      </c>
      <c r="EE6" s="36">
        <f t="shared" ref="EE6:EM6" si="14">IF(EE7="",NA(),EE7)</f>
        <v>0.74</v>
      </c>
      <c r="EF6" s="36">
        <f t="shared" si="14"/>
        <v>0.76</v>
      </c>
      <c r="EG6" s="36">
        <f t="shared" si="14"/>
        <v>0.74</v>
      </c>
      <c r="EH6" s="36">
        <f t="shared" si="14"/>
        <v>1.63</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435058</v>
      </c>
      <c r="D7" s="38">
        <v>46</v>
      </c>
      <c r="E7" s="38">
        <v>1</v>
      </c>
      <c r="F7" s="38">
        <v>0</v>
      </c>
      <c r="G7" s="38">
        <v>1</v>
      </c>
      <c r="H7" s="38" t="s">
        <v>93</v>
      </c>
      <c r="I7" s="38" t="s">
        <v>94</v>
      </c>
      <c r="J7" s="38" t="s">
        <v>95</v>
      </c>
      <c r="K7" s="38" t="s">
        <v>96</v>
      </c>
      <c r="L7" s="38" t="s">
        <v>97</v>
      </c>
      <c r="M7" s="38" t="s">
        <v>98</v>
      </c>
      <c r="N7" s="39" t="s">
        <v>99</v>
      </c>
      <c r="O7" s="39">
        <v>78.930000000000007</v>
      </c>
      <c r="P7" s="39">
        <v>95.39</v>
      </c>
      <c r="Q7" s="39">
        <v>3610</v>
      </c>
      <c r="R7" s="39">
        <v>9591</v>
      </c>
      <c r="S7" s="39">
        <v>165.86</v>
      </c>
      <c r="T7" s="39">
        <v>57.83</v>
      </c>
      <c r="U7" s="39">
        <v>9071</v>
      </c>
      <c r="V7" s="39">
        <v>57</v>
      </c>
      <c r="W7" s="39">
        <v>159.13999999999999</v>
      </c>
      <c r="X7" s="39">
        <v>106.89</v>
      </c>
      <c r="Y7" s="39">
        <v>115.9</v>
      </c>
      <c r="Z7" s="39">
        <v>116.55</v>
      </c>
      <c r="AA7" s="39">
        <v>115.16</v>
      </c>
      <c r="AB7" s="39">
        <v>111.65</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529.38</v>
      </c>
      <c r="AU7" s="39">
        <v>554.35</v>
      </c>
      <c r="AV7" s="39">
        <v>480.75</v>
      </c>
      <c r="AW7" s="39">
        <v>486.08</v>
      </c>
      <c r="AX7" s="39">
        <v>390.69</v>
      </c>
      <c r="AY7" s="39">
        <v>434.72</v>
      </c>
      <c r="AZ7" s="39">
        <v>416.14</v>
      </c>
      <c r="BA7" s="39">
        <v>371.89</v>
      </c>
      <c r="BB7" s="39">
        <v>293.23</v>
      </c>
      <c r="BC7" s="39">
        <v>300.14</v>
      </c>
      <c r="BD7" s="39">
        <v>261.93</v>
      </c>
      <c r="BE7" s="39">
        <v>315.79000000000002</v>
      </c>
      <c r="BF7" s="39">
        <v>289.26</v>
      </c>
      <c r="BG7" s="39">
        <v>265.5</v>
      </c>
      <c r="BH7" s="39">
        <v>240.19</v>
      </c>
      <c r="BI7" s="39">
        <v>216.41</v>
      </c>
      <c r="BJ7" s="39">
        <v>495.76</v>
      </c>
      <c r="BK7" s="39">
        <v>487.22</v>
      </c>
      <c r="BL7" s="39">
        <v>483.11</v>
      </c>
      <c r="BM7" s="39">
        <v>542.29999999999995</v>
      </c>
      <c r="BN7" s="39">
        <v>566.65</v>
      </c>
      <c r="BO7" s="39">
        <v>270.45999999999998</v>
      </c>
      <c r="BP7" s="39">
        <v>106.08</v>
      </c>
      <c r="BQ7" s="39">
        <v>116.15</v>
      </c>
      <c r="BR7" s="39">
        <v>116.83</v>
      </c>
      <c r="BS7" s="39">
        <v>116.73</v>
      </c>
      <c r="BT7" s="39">
        <v>110.74</v>
      </c>
      <c r="BU7" s="39">
        <v>93.66</v>
      </c>
      <c r="BV7" s="39">
        <v>92.76</v>
      </c>
      <c r="BW7" s="39">
        <v>93.28</v>
      </c>
      <c r="BX7" s="39">
        <v>87.51</v>
      </c>
      <c r="BY7" s="39">
        <v>84.77</v>
      </c>
      <c r="BZ7" s="39">
        <v>103.91</v>
      </c>
      <c r="CA7" s="39">
        <v>168.53</v>
      </c>
      <c r="CB7" s="39">
        <v>153.91999999999999</v>
      </c>
      <c r="CC7" s="39">
        <v>153.1</v>
      </c>
      <c r="CD7" s="39">
        <v>153.35</v>
      </c>
      <c r="CE7" s="39">
        <v>162.55000000000001</v>
      </c>
      <c r="CF7" s="39">
        <v>208.21</v>
      </c>
      <c r="CG7" s="39">
        <v>208.67</v>
      </c>
      <c r="CH7" s="39">
        <v>208.29</v>
      </c>
      <c r="CI7" s="39">
        <v>218.42</v>
      </c>
      <c r="CJ7" s="39">
        <v>227.27</v>
      </c>
      <c r="CK7" s="39">
        <v>167.11</v>
      </c>
      <c r="CL7" s="39">
        <v>56.4</v>
      </c>
      <c r="CM7" s="39">
        <v>51.72</v>
      </c>
      <c r="CN7" s="39">
        <v>48.48</v>
      </c>
      <c r="CO7" s="39">
        <v>47.85</v>
      </c>
      <c r="CP7" s="39">
        <v>46.44</v>
      </c>
      <c r="CQ7" s="39">
        <v>49.22</v>
      </c>
      <c r="CR7" s="39">
        <v>49.08</v>
      </c>
      <c r="CS7" s="39">
        <v>49.32</v>
      </c>
      <c r="CT7" s="39">
        <v>50.24</v>
      </c>
      <c r="CU7" s="39">
        <v>50.29</v>
      </c>
      <c r="CV7" s="39">
        <v>60.27</v>
      </c>
      <c r="CW7" s="39">
        <v>78.62</v>
      </c>
      <c r="CX7" s="39">
        <v>85.82</v>
      </c>
      <c r="CY7" s="39">
        <v>90.93</v>
      </c>
      <c r="CZ7" s="39">
        <v>91.28</v>
      </c>
      <c r="DA7" s="39">
        <v>91.51</v>
      </c>
      <c r="DB7" s="39">
        <v>79.48</v>
      </c>
      <c r="DC7" s="39">
        <v>79.3</v>
      </c>
      <c r="DD7" s="39">
        <v>79.34</v>
      </c>
      <c r="DE7" s="39">
        <v>78.650000000000006</v>
      </c>
      <c r="DF7" s="39">
        <v>77.73</v>
      </c>
      <c r="DG7" s="39">
        <v>89.92</v>
      </c>
      <c r="DH7" s="39">
        <v>52.11</v>
      </c>
      <c r="DI7" s="39">
        <v>53.17</v>
      </c>
      <c r="DJ7" s="39">
        <v>55.17</v>
      </c>
      <c r="DK7" s="39">
        <v>57.24</v>
      </c>
      <c r="DL7" s="39">
        <v>58.59</v>
      </c>
      <c r="DM7" s="39">
        <v>46.12</v>
      </c>
      <c r="DN7" s="39">
        <v>47.44</v>
      </c>
      <c r="DO7" s="39">
        <v>48.3</v>
      </c>
      <c r="DP7" s="39">
        <v>45.14</v>
      </c>
      <c r="DQ7" s="39">
        <v>45.85</v>
      </c>
      <c r="DR7" s="39">
        <v>48.85</v>
      </c>
      <c r="DS7" s="39">
        <v>0</v>
      </c>
      <c r="DT7" s="39">
        <v>0</v>
      </c>
      <c r="DU7" s="39">
        <v>0</v>
      </c>
      <c r="DV7" s="39">
        <v>0</v>
      </c>
      <c r="DW7" s="39">
        <v>0</v>
      </c>
      <c r="DX7" s="39">
        <v>9.86</v>
      </c>
      <c r="DY7" s="39">
        <v>11.16</v>
      </c>
      <c r="DZ7" s="39">
        <v>12.43</v>
      </c>
      <c r="EA7" s="39">
        <v>13.58</v>
      </c>
      <c r="EB7" s="39">
        <v>14.13</v>
      </c>
      <c r="EC7" s="39">
        <v>17.8</v>
      </c>
      <c r="ED7" s="39">
        <v>0.12</v>
      </c>
      <c r="EE7" s="39">
        <v>0.74</v>
      </c>
      <c r="EF7" s="39">
        <v>0.76</v>
      </c>
      <c r="EG7" s="39">
        <v>0.74</v>
      </c>
      <c r="EH7" s="39">
        <v>1.63</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林田裕一</cp:lastModifiedBy>
  <dcterms:created xsi:type="dcterms:W3CDTF">2019-12-05T04:30:29Z</dcterms:created>
  <dcterms:modified xsi:type="dcterms:W3CDTF">2020-01-16T04:12:39Z</dcterms:modified>
  <cp:category/>
</cp:coreProperties>
</file>