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14_合志市【上水道、工業用水、下水道】格納済\上水道\"/>
    </mc:Choice>
  </mc:AlternateContent>
  <workbookProtection workbookAlgorithmName="SHA-512" workbookHashValue="tPGpI0SNYNXggxUGaGLYwNHmC9amCt6Krons/vIFvPuiIQxgyJD5qrlooyKx11CnNiU9Krh5gkybGVBVQyu23g==" workbookSaltValue="ns41onMJPgr1GcZWjanknQ==" workbookSpinCount="100000" lockStructure="1"/>
  <bookViews>
    <workbookView xWindow="0" yWindow="0" windowWidth="2049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W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<sst xmlns="http://schemas.openxmlformats.org/spreadsheetml/2006/main" count="220" uniqueCount="108">
  <si>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</si>
  <si>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</si>
  <si>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</si>
  <si>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</si>
  <si>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</si>
  <si>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</si>
  <si>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</si>
  <si>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</si>
  <si>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</si>
  <si>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</si>
  <si>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</si>
  <si>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</si>
  <si>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</si>
  <si>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</si>
  <si>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</si>
  <si>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</si>
  <si>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</si>
  <si>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</si>
  <si>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</si>
  <si>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</si>
  <si>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</si>
  <si>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</si>
  <si>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</si>
  <si>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</si>
  <si>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</si>
  <si>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</si>
  <si>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</si>
  <si>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</si>
  <si>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</si>
  <si>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</si>
  <si>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</si>
  <si>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</si>
  <si>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</si>
  <si>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</si>
  <si>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</si>
  <si>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</si>
  <si>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</si>
  <si>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</si>
  <si>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</si>
  <si>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</si>
  <si>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</si>
  <si>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</si>
  <si>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</si>
  <si>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</si>
  <si>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</si>
  <si>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</si>
  <si>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</si>
  <si>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</si>
  <si>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</si>
  <si>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</si>
  <si>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</si>
  <si>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</si>
  <si>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</si>
  <si>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</si>
  <si>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</si>
  <si>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</si>
  <si>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</si>
  <si>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</si>
  <si>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</si>
  <si>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</si>
  <si>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</si>
  <si>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</si>
  <si>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</si>
  <si>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</si>
  <si>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</si>
  <si>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</si>
  <si>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</si>
  <si>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</si>
  <si>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</si>
  <si>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</si>
  <si>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</si>
  <si>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</si>
  <si>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</si>
  <si>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</si>
  <si>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</si>
  <si>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</si>
  <si>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</si>
  <si>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</si>
  <si>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</si>
  <si>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</si>
  <si>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</si>
  <si>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</si>
  <si>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</si>
  <si>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</si>
  <si>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</si>
  <si>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</si>
  <si>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</si>
  <si>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</si>
  <si>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</si>
  <si>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</si>
  <si>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</si>
  <si>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</si>
  <si>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</si>
  <si>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</si>
  <si>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</si>
  <si>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</si>
  <si>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</si>
  <si>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</si>
  <si>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</si>
  <si>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</si>
  <si>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</si>
  <si>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</si>
  <si>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</si>
  <si>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</si>
  <si>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</si>
  <si>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近年は概ね良好な水準な経営状態にあるように考えられます。しかし、有収率等は類似団体及び平成30年度全国平均よりも低い水準のため、まずは類似団体及び平成30年度全国平均と同様の水準を目指します。
　令和元年度に経営戦略の策定完了予定のため、経営基盤の強化、計画的な更新等の実施に向けて取り組んでいきます。</t>
  </si>
  <si>
    <t>【現状】
　有形固定資産減価償却率(※1)について、類似団体及び平成30年度全国平均を下回っています。管路更新率の近年急激な低推移については、配水施設(木原野配水池)の築造に着手したため、管路等への投資をやや抑制せざるを得ない状況にあったためです。
【今後の課題】
　配水施設(木原野配水池)の築造に係る各種工事は、令和元年度で竣工予定です。今後は老朽化した管路等の更新を計画的に実施して参ります。
※1　有形固定資産のうち償却対象資産の減価償却がどの程度進んでいるかを表す指標</t>
  </si>
  <si>
    <t>【現状】
　単年度の収支が黒字であることを示す、経常収支比率(※1)が100％を越えており、概ね良好な水準であると考えられます。企業債残高対給水収益比率(※2)は近年上昇傾向にあり、有収率(※3)は類似団体及び平成30年度全国平均を下回る状況です。また、流動比率においては100％を超えておりますが、急激な低下が見られます。
【要因】
　流動比率の低下及び企業債残高対給水収益比率の上昇については、配水施設(木原野配水池)の築造に伴う、企業債借入れによるものです。また、有収率の低下は配水管の老朽化に起因する漏水があるものと考えられます。
【今後の対策】
　企業債については借入を減らし、計画的な償還を行いながら、まずは類似団体の平均値と同様の水準になるように努めます。
　漏水については、毎年実施している漏水調査を継続し、配水管の修繕に取り組みます。
※1　給水収益等の収益で、維持管理費等の費用をどの程度賄えているかを表す指標
※2　企業債残高の規模を表す指標
※3　施設の稼働が収益につながっているかを判断する指標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</si>
</sst>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1.46</c:v>
                </c:pt>
                <c:pt idx="1">
                  <c:v>1.8</c:v>
                </c:pt>
                <c:pt idx="2">
                  <c:v>0.75</c:v>
                </c:pt>
                <c:pt idx="3">
                  <c:v>1.1000000000000001</c:v>
                </c:pt>
                <c:pt idx="4">
                  <c:v>0.8</c:v>
                </c:pt>
              </c:numCache>
            </c:numRef>
          </c:val>
          <c:extLst>
            <c:ext xmlns:c16="http://schemas.microsoft.com/office/drawing/2014/chart" uri="{C3380CC4-5D6E-409C-BE32-E72D297353CC}">
              <c16:uniqueId val="{00000000-D9F3-437E-AB63-ECB7B36C28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D9F3-437E-AB63-ECB7B36C28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62.9</c:v>
                </c:pt>
                <c:pt idx="1">
                  <c:v>63.71</c:v>
                </c:pt>
                <c:pt idx="2">
                  <c:v>64.540000000000006</c:v>
                </c:pt>
                <c:pt idx="3">
                  <c:v>65.25</c:v>
                </c:pt>
                <c:pt idx="4">
                  <c:v>74.64</c:v>
                </c:pt>
              </c:numCache>
            </c:numRef>
          </c:val>
          <c:extLst>
            <c:ext xmlns:c16="http://schemas.microsoft.com/office/drawing/2014/chart" uri="{C3380CC4-5D6E-409C-BE32-E72D297353CC}">
              <c16:uniqueId val="{00000000-6AEF-4319-84A8-65C2482582B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6AEF-4319-84A8-65C2482582B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83.94</c:v>
                </c:pt>
                <c:pt idx="1">
                  <c:v>83.93</c:v>
                </c:pt>
                <c:pt idx="2">
                  <c:v>84.55</c:v>
                </c:pt>
                <c:pt idx="3">
                  <c:v>84.83</c:v>
                </c:pt>
                <c:pt idx="4">
                  <c:v>84.9</c:v>
                </c:pt>
              </c:numCache>
            </c:numRef>
          </c:val>
          <c:extLst>
            <c:ext xmlns:c16="http://schemas.microsoft.com/office/drawing/2014/chart" uri="{C3380CC4-5D6E-409C-BE32-E72D297353CC}">
              <c16:uniqueId val="{00000000-F362-4EF1-ADF2-47AEFEB80E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F362-4EF1-ADF2-47AEFEB80E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131.30000000000001</c:v>
                </c:pt>
                <c:pt idx="1">
                  <c:v>129.28</c:v>
                </c:pt>
                <c:pt idx="2">
                  <c:v>136.37</c:v>
                </c:pt>
                <c:pt idx="3">
                  <c:v>136.30000000000001</c:v>
                </c:pt>
                <c:pt idx="4">
                  <c:v>135.97999999999999</c:v>
                </c:pt>
              </c:numCache>
            </c:numRef>
          </c:val>
          <c:extLst>
            <c:ext xmlns:c16="http://schemas.microsoft.com/office/drawing/2014/chart" uri="{C3380CC4-5D6E-409C-BE32-E72D297353CC}">
              <c16:uniqueId val="{00000000-351A-404E-A6F4-D06258A2EA3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351A-404E-A6F4-D06258A2EA3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47.27</c:v>
                </c:pt>
                <c:pt idx="1">
                  <c:v>47.5</c:v>
                </c:pt>
                <c:pt idx="2">
                  <c:v>47.62</c:v>
                </c:pt>
                <c:pt idx="3">
                  <c:v>45.33</c:v>
                </c:pt>
                <c:pt idx="4">
                  <c:v>42.99</c:v>
                </c:pt>
              </c:numCache>
            </c:numRef>
          </c:val>
          <c:extLst>
            <c:ext xmlns:c16="http://schemas.microsoft.com/office/drawing/2014/chart" uri="{C3380CC4-5D6E-409C-BE32-E72D297353CC}">
              <c16:uniqueId val="{00000000-93CA-4E6F-A7CC-92AF05EF47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93CA-4E6F-A7CC-92AF05EF47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8A-4C0B-9BDA-BD4F88337C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998A-4C0B-9BDA-BD4F88337C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BF-46EE-BE13-D097F8AA7A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00BF-46EE-BE13-D097F8AA7A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408.26</c:v>
                </c:pt>
                <c:pt idx="1">
                  <c:v>814.36</c:v>
                </c:pt>
                <c:pt idx="2">
                  <c:v>944.19</c:v>
                </c:pt>
                <c:pt idx="3">
                  <c:v>940.85</c:v>
                </c:pt>
                <c:pt idx="4">
                  <c:v>279.14999999999998</c:v>
                </c:pt>
              </c:numCache>
            </c:numRef>
          </c:val>
          <c:extLst>
            <c:ext xmlns:c16="http://schemas.microsoft.com/office/drawing/2014/chart" uri="{C3380CC4-5D6E-409C-BE32-E72D297353CC}">
              <c16:uniqueId val="{00000000-4B8F-42FB-BBE5-2942A8132F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4B8F-42FB-BBE5-2942A8132F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302.58999999999997</c:v>
                </c:pt>
                <c:pt idx="1">
                  <c:v>303.07</c:v>
                </c:pt>
                <c:pt idx="2">
                  <c:v>347.98</c:v>
                </c:pt>
                <c:pt idx="3">
                  <c:v>423.38</c:v>
                </c:pt>
                <c:pt idx="4">
                  <c:v>447.22</c:v>
                </c:pt>
              </c:numCache>
            </c:numRef>
          </c:val>
          <c:extLst>
            <c:ext xmlns:c16="http://schemas.microsoft.com/office/drawing/2014/chart" uri="{C3380CC4-5D6E-409C-BE32-E72D297353CC}">
              <c16:uniqueId val="{00000000-C819-479F-94CC-CA38F071EB6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C819-479F-94CC-CA38F071EB6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126.67</c:v>
                </c:pt>
                <c:pt idx="1">
                  <c:v>123.51</c:v>
                </c:pt>
                <c:pt idx="2">
                  <c:v>129.24</c:v>
                </c:pt>
                <c:pt idx="3">
                  <c:v>130.52000000000001</c:v>
                </c:pt>
                <c:pt idx="4">
                  <c:v>130.63</c:v>
                </c:pt>
              </c:numCache>
            </c:numRef>
          </c:val>
          <c:extLst>
            <c:ext xmlns:c16="http://schemas.microsoft.com/office/drawing/2014/chart" uri="{C3380CC4-5D6E-409C-BE32-E72D297353CC}">
              <c16:uniqueId val="{00000000-93AE-4D60-830D-01D6A240DD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93AE-4D60-830D-01D6A240DD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98.58</c:v>
                </c:pt>
                <c:pt idx="1">
                  <c:v>101.27</c:v>
                </c:pt>
                <c:pt idx="2">
                  <c:v>96.05</c:v>
                </c:pt>
                <c:pt idx="3">
                  <c:v>95.85</c:v>
                </c:pt>
                <c:pt idx="4">
                  <c:v>95.87</c:v>
                </c:pt>
              </c:numCache>
            </c:numRef>
          </c:val>
          <c:extLst>
            <c:ext xmlns:c16="http://schemas.microsoft.com/office/drawing/2014/chart" uri="{C3380CC4-5D6E-409C-BE32-E72D297353CC}">
              <c16:uniqueId val="{00000000-1A80-4402-9C4F-AD5488E1D54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1A80-4402-9C4F-AD5488E1D54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1" zoomScaleNormal="100" workbookViewId="0">
      <selection activeCell="AT35" sqref="AT35"/>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合志市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62215</v>
      </c>
      <c r="AM8" s="70"/>
      <c r="AN8" s="70"/>
      <c r="AO8" s="70"/>
      <c r="AP8" s="70"/>
      <c r="AQ8" s="70"/>
      <c r="AR8" s="70"/>
      <c r="AS8" s="70"/>
      <c r="AT8" s="66">
        <f>データ!$S$6</f>
        <v>53.19</v>
      </c>
      <c r="AU8" s="67"/>
      <c r="AV8" s="67"/>
      <c r="AW8" s="67"/>
      <c r="AX8" s="67"/>
      <c r="AY8" s="67"/>
      <c r="AZ8" s="67"/>
      <c r="BA8" s="67"/>
      <c r="BB8" s="69">
        <f>データ!$T$6</f>
        <v>1169.67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63.28</v>
      </c>
      <c r="J10" s="67"/>
      <c r="K10" s="67"/>
      <c r="L10" s="67"/>
      <c r="M10" s="67"/>
      <c r="N10" s="67"/>
      <c r="O10" s="68"/>
      <c r="P10" s="69">
        <f>データ!$P$6</f>
        <v>98.88</v>
      </c>
      <c r="Q10" s="69"/>
      <c r="R10" s="69"/>
      <c r="S10" s="69"/>
      <c r="T10" s="69"/>
      <c r="U10" s="69"/>
      <c r="V10" s="69"/>
      <c r="W10" s="70">
        <f>データ!$Q$6</f>
        <v>2410</v>
      </c>
      <c r="X10" s="70"/>
      <c r="Y10" s="70"/>
      <c r="Z10" s="70"/>
      <c r="AA10" s="70"/>
      <c r="AB10" s="70"/>
      <c r="AC10" s="70"/>
      <c r="AD10" s="2"/>
      <c r="AE10" s="2"/>
      <c r="AF10" s="2"/>
      <c r="AG10" s="2"/>
      <c r="AH10" s="4"/>
      <c r="AI10" s="4"/>
      <c r="AJ10" s="4"/>
      <c r="AK10" s="4"/>
      <c r="AL10" s="70">
        <f>データ!$U$6</f>
        <v>61643</v>
      </c>
      <c r="AM10" s="70"/>
      <c r="AN10" s="70"/>
      <c r="AO10" s="70"/>
      <c r="AP10" s="70"/>
      <c r="AQ10" s="70"/>
      <c r="AR10" s="70"/>
      <c r="AS10" s="70"/>
      <c r="AT10" s="66">
        <f>データ!$V$6</f>
        <v>38.729999999999997</v>
      </c>
      <c r="AU10" s="67"/>
      <c r="AV10" s="67"/>
      <c r="AW10" s="67"/>
      <c r="AX10" s="67"/>
      <c r="AY10" s="67"/>
      <c r="AZ10" s="67"/>
      <c r="BA10" s="67"/>
      <c r="BB10" s="69">
        <f>データ!$W$6</f>
        <v>1591.61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0IR7Q9MSOxpHDpJBN2b6WOFG5F4CaMTZHrIgsq9hwByqNcjuKT8SvnT3xWFA0nbC4ZQZVqMfQk0emzvF503FQ==" saltValue="FANalqjgvVO8bL9wSk7gW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432164</v>
      </c>
      <c r="D6" s="34">
        <f t="shared" si="3"/>
        <v>46</v>
      </c>
      <c r="E6" s="34">
        <f t="shared" si="3"/>
        <v>1</v>
      </c>
      <c r="F6" s="34">
        <f t="shared" si="3"/>
        <v>0</v>
      </c>
      <c r="G6" s="34">
        <f t="shared" si="3"/>
        <v>1</v>
      </c>
      <c r="H6" s="34" t="str">
        <f t="shared" si="3"/>
        <v>熊本県　合志市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63.28</v>
      </c>
      <c r="P6" s="35">
        <f t="shared" si="3"/>
        <v>98.88</v>
      </c>
      <c r="Q6" s="35">
        <f t="shared" si="3"/>
        <v>2410</v>
      </c>
      <c r="R6" s="35">
        <f t="shared" si="3"/>
        <v>62215</v>
      </c>
      <c r="S6" s="35">
        <f t="shared" si="3"/>
        <v>53.19</v>
      </c>
      <c r="T6" s="35">
        <f t="shared" si="3"/>
        <v>1169.67</v>
      </c>
      <c r="U6" s="35">
        <f t="shared" si="3"/>
        <v>61643</v>
      </c>
      <c r="V6" s="35">
        <f t="shared" si="3"/>
        <v>38.729999999999997</v>
      </c>
      <c r="W6" s="35">
        <f t="shared" si="3"/>
        <v>1591.61</v>
      </c>
      <c r="X6" s="36">
        <f>IF(X7="",NA(),X7)</f>
        <v>131.30000000000001</v>
      </c>
      <c r="Y6" s="36">
        <f t="shared" ref="Y6:AG6" si="4">IF(Y7="",NA(),Y7)</f>
        <v>129.28</v>
      </c>
      <c r="Z6" s="36">
        <f t="shared" si="4"/>
        <v>136.37</v>
      </c>
      <c r="AA6" s="36">
        <f t="shared" si="4"/>
        <v>136.30000000000001</v>
      </c>
      <c r="AB6" s="36">
        <f t="shared" si="4"/>
        <v>135.97999999999999</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408.26</v>
      </c>
      <c r="AU6" s="36">
        <f t="shared" ref="AU6:BC6" si="6">IF(AU7="",NA(),AU7)</f>
        <v>814.36</v>
      </c>
      <c r="AV6" s="36">
        <f t="shared" si="6"/>
        <v>944.19</v>
      </c>
      <c r="AW6" s="36">
        <f t="shared" si="6"/>
        <v>940.85</v>
      </c>
      <c r="AX6" s="36">
        <f t="shared" si="6"/>
        <v>279.14999999999998</v>
      </c>
      <c r="AY6" s="36">
        <f t="shared" si="6"/>
        <v>335.95</v>
      </c>
      <c r="AZ6" s="36">
        <f t="shared" si="6"/>
        <v>346.59</v>
      </c>
      <c r="BA6" s="36">
        <f t="shared" si="6"/>
        <v>357.82</v>
      </c>
      <c r="BB6" s="36">
        <f t="shared" si="6"/>
        <v>355.5</v>
      </c>
      <c r="BC6" s="36">
        <f t="shared" si="6"/>
        <v>349.83</v>
      </c>
      <c r="BD6" s="35" t="str">
        <f>IF(BD7="","",IF(BD7="-","【-】","【"&amp;SUBSTITUTE(TEXT(BD7,"#,##0.00"),"-","△")&amp;"】"))</f>
        <v>【261.93】</v>
      </c>
      <c r="BE6" s="36">
        <f>IF(BE7="",NA(),BE7)</f>
        <v>302.58999999999997</v>
      </c>
      <c r="BF6" s="36">
        <f t="shared" ref="BF6:BN6" si="7">IF(BF7="",NA(),BF7)</f>
        <v>303.07</v>
      </c>
      <c r="BG6" s="36">
        <f t="shared" si="7"/>
        <v>347.98</v>
      </c>
      <c r="BH6" s="36">
        <f t="shared" si="7"/>
        <v>423.38</v>
      </c>
      <c r="BI6" s="36">
        <f t="shared" si="7"/>
        <v>447.22</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126.67</v>
      </c>
      <c r="BQ6" s="36">
        <f t="shared" ref="BQ6:BY6" si="8">IF(BQ7="",NA(),BQ7)</f>
        <v>123.51</v>
      </c>
      <c r="BR6" s="36">
        <f t="shared" si="8"/>
        <v>129.24</v>
      </c>
      <c r="BS6" s="36">
        <f t="shared" si="8"/>
        <v>130.52000000000001</v>
      </c>
      <c r="BT6" s="36">
        <f t="shared" si="8"/>
        <v>130.63</v>
      </c>
      <c r="BU6" s="36">
        <f t="shared" si="8"/>
        <v>105.21</v>
      </c>
      <c r="BV6" s="36">
        <f t="shared" si="8"/>
        <v>105.71</v>
      </c>
      <c r="BW6" s="36">
        <f t="shared" si="8"/>
        <v>106.01</v>
      </c>
      <c r="BX6" s="36">
        <f t="shared" si="8"/>
        <v>104.57</v>
      </c>
      <c r="BY6" s="36">
        <f t="shared" si="8"/>
        <v>103.54</v>
      </c>
      <c r="BZ6" s="35" t="str">
        <f>IF(BZ7="","",IF(BZ7="-","【-】","【"&amp;SUBSTITUTE(TEXT(BZ7,"#,##0.00"),"-","△")&amp;"】"))</f>
        <v>【103.91】</v>
      </c>
      <c r="CA6" s="36">
        <f>IF(CA7="",NA(),CA7)</f>
        <v>98.58</v>
      </c>
      <c r="CB6" s="36">
        <f t="shared" ref="CB6:CJ6" si="9">IF(CB7="",NA(),CB7)</f>
        <v>101.27</v>
      </c>
      <c r="CC6" s="36">
        <f t="shared" si="9"/>
        <v>96.05</v>
      </c>
      <c r="CD6" s="36">
        <f t="shared" si="9"/>
        <v>95.85</v>
      </c>
      <c r="CE6" s="36">
        <f t="shared" si="9"/>
        <v>95.87</v>
      </c>
      <c r="CF6" s="36">
        <f t="shared" si="9"/>
        <v>162.59</v>
      </c>
      <c r="CG6" s="36">
        <f t="shared" si="9"/>
        <v>162.15</v>
      </c>
      <c r="CH6" s="36">
        <f t="shared" si="9"/>
        <v>162.24</v>
      </c>
      <c r="CI6" s="36">
        <f t="shared" si="9"/>
        <v>165.47</v>
      </c>
      <c r="CJ6" s="36">
        <f t="shared" si="9"/>
        <v>167.46</v>
      </c>
      <c r="CK6" s="35" t="str">
        <f>IF(CK7="","",IF(CK7="-","【-】","【"&amp;SUBSTITUTE(TEXT(CK7,"#,##0.00"),"-","△")&amp;"】"))</f>
        <v>【167.11】</v>
      </c>
      <c r="CL6" s="36">
        <f>IF(CL7="",NA(),CL7)</f>
        <v>62.9</v>
      </c>
      <c r="CM6" s="36">
        <f t="shared" ref="CM6:CU6" si="10">IF(CM7="",NA(),CM7)</f>
        <v>63.71</v>
      </c>
      <c r="CN6" s="36">
        <f t="shared" si="10"/>
        <v>64.540000000000006</v>
      </c>
      <c r="CO6" s="36">
        <f t="shared" si="10"/>
        <v>65.25</v>
      </c>
      <c r="CP6" s="36">
        <f t="shared" si="10"/>
        <v>74.64</v>
      </c>
      <c r="CQ6" s="36">
        <f t="shared" si="10"/>
        <v>59.17</v>
      </c>
      <c r="CR6" s="36">
        <f t="shared" si="10"/>
        <v>59.34</v>
      </c>
      <c r="CS6" s="36">
        <f t="shared" si="10"/>
        <v>59.11</v>
      </c>
      <c r="CT6" s="36">
        <f t="shared" si="10"/>
        <v>59.74</v>
      </c>
      <c r="CU6" s="36">
        <f t="shared" si="10"/>
        <v>59.46</v>
      </c>
      <c r="CV6" s="35" t="str">
        <f>IF(CV7="","",IF(CV7="-","【-】","【"&amp;SUBSTITUTE(TEXT(CV7,"#,##0.00"),"-","△")&amp;"】"))</f>
        <v>【60.27】</v>
      </c>
      <c r="CW6" s="36">
        <f>IF(CW7="",NA(),CW7)</f>
        <v>83.94</v>
      </c>
      <c r="CX6" s="36">
        <f t="shared" ref="CX6:DF6" si="11">IF(CX7="",NA(),CX7)</f>
        <v>83.93</v>
      </c>
      <c r="CY6" s="36">
        <f t="shared" si="11"/>
        <v>84.55</v>
      </c>
      <c r="CZ6" s="36">
        <f t="shared" si="11"/>
        <v>84.83</v>
      </c>
      <c r="DA6" s="36">
        <f t="shared" si="11"/>
        <v>84.9</v>
      </c>
      <c r="DB6" s="36">
        <f t="shared" si="11"/>
        <v>87.6</v>
      </c>
      <c r="DC6" s="36">
        <f t="shared" si="11"/>
        <v>87.74</v>
      </c>
      <c r="DD6" s="36">
        <f t="shared" si="11"/>
        <v>87.91</v>
      </c>
      <c r="DE6" s="36">
        <f t="shared" si="11"/>
        <v>87.28</v>
      </c>
      <c r="DF6" s="36">
        <f t="shared" si="11"/>
        <v>87.41</v>
      </c>
      <c r="DG6" s="35" t="str">
        <f>IF(DG7="","",IF(DG7="-","【-】","【"&amp;SUBSTITUTE(TEXT(DG7,"#,##0.00"),"-","△")&amp;"】"))</f>
        <v>【89.92】</v>
      </c>
      <c r="DH6" s="36">
        <f>IF(DH7="",NA(),DH7)</f>
        <v>47.27</v>
      </c>
      <c r="DI6" s="36">
        <f t="shared" ref="DI6:DQ6" si="12">IF(DI7="",NA(),DI7)</f>
        <v>47.5</v>
      </c>
      <c r="DJ6" s="36">
        <f t="shared" si="12"/>
        <v>47.62</v>
      </c>
      <c r="DK6" s="36">
        <f t="shared" si="12"/>
        <v>45.33</v>
      </c>
      <c r="DL6" s="36">
        <f t="shared" si="12"/>
        <v>42.99</v>
      </c>
      <c r="DM6" s="36">
        <f t="shared" si="12"/>
        <v>45.25</v>
      </c>
      <c r="DN6" s="36">
        <f t="shared" si="12"/>
        <v>46.27</v>
      </c>
      <c r="DO6" s="36">
        <f t="shared" si="12"/>
        <v>46.88</v>
      </c>
      <c r="DP6" s="36">
        <f t="shared" si="12"/>
        <v>46.94</v>
      </c>
      <c r="DQ6" s="36">
        <f t="shared" si="12"/>
        <v>47.62</v>
      </c>
      <c r="DR6" s="35" t="str">
        <f>IF(DR7="","",IF(DR7="-","【-】","【"&amp;SUBSTITUTE(TEXT(DR7,"#,##0.00"),"-","△")&amp;"】"))</f>
        <v>【48.85】</v>
      </c>
      <c r="DS6" s="35">
        <f>IF(DS7="",NA(),DS7)</f>
        <v>0</v>
      </c>
      <c r="DT6" s="35">
        <f t="shared" ref="DT6:EB6" si="13">IF(DT7="",NA(),DT7)</f>
        <v>0</v>
      </c>
      <c r="DU6" s="35">
        <f t="shared" si="13"/>
        <v>0</v>
      </c>
      <c r="DV6" s="35">
        <f t="shared" si="13"/>
        <v>0</v>
      </c>
      <c r="DW6" s="35">
        <f t="shared" si="13"/>
        <v>0</v>
      </c>
      <c r="DX6" s="36">
        <f t="shared" si="13"/>
        <v>10.71</v>
      </c>
      <c r="DY6" s="36">
        <f t="shared" si="13"/>
        <v>10.93</v>
      </c>
      <c r="DZ6" s="36">
        <f t="shared" si="13"/>
        <v>13.39</v>
      </c>
      <c r="EA6" s="36">
        <f t="shared" si="13"/>
        <v>14.48</v>
      </c>
      <c r="EB6" s="36">
        <f t="shared" si="13"/>
        <v>16.27</v>
      </c>
      <c r="EC6" s="35" t="str">
        <f>IF(EC7="","",IF(EC7="-","【-】","【"&amp;SUBSTITUTE(TEXT(EC7,"#,##0.00"),"-","△")&amp;"】"))</f>
        <v>【17.80】</v>
      </c>
      <c r="ED6" s="36">
        <f>IF(ED7="",NA(),ED7)</f>
        <v>1.46</v>
      </c>
      <c r="EE6" s="36">
        <f t="shared" ref="EE6:EM6" si="14">IF(EE7="",NA(),EE7)</f>
        <v>1.8</v>
      </c>
      <c r="EF6" s="36">
        <f t="shared" si="14"/>
        <v>0.75</v>
      </c>
      <c r="EG6" s="36">
        <f t="shared" si="14"/>
        <v>1.1000000000000001</v>
      </c>
      <c r="EH6" s="36">
        <f t="shared" si="14"/>
        <v>0.8</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432164</v>
      </c>
      <c r="D7" s="38">
        <v>46</v>
      </c>
      <c r="E7" s="38">
        <v>1</v>
      </c>
      <c r="F7" s="38">
        <v>0</v>
      </c>
      <c r="G7" s="38">
        <v>1</v>
      </c>
      <c r="H7" s="38" t="s">
        <v>93</v>
      </c>
      <c r="I7" s="38" t="s">
        <v>94</v>
      </c>
      <c r="J7" s="38" t="s">
        <v>95</v>
      </c>
      <c r="K7" s="38" t="s">
        <v>96</v>
      </c>
      <c r="L7" s="38" t="s">
        <v>97</v>
      </c>
      <c r="M7" s="38" t="s">
        <v>98</v>
      </c>
      <c r="N7" s="39" t="s">
        <v>99</v>
      </c>
      <c r="O7" s="39">
        <v>63.28</v>
      </c>
      <c r="P7" s="39">
        <v>98.88</v>
      </c>
      <c r="Q7" s="39">
        <v>2410</v>
      </c>
      <c r="R7" s="39">
        <v>62215</v>
      </c>
      <c r="S7" s="39">
        <v>53.19</v>
      </c>
      <c r="T7" s="39">
        <v>1169.67</v>
      </c>
      <c r="U7" s="39">
        <v>61643</v>
      </c>
      <c r="V7" s="39">
        <v>38.729999999999997</v>
      </c>
      <c r="W7" s="39">
        <v>1591.61</v>
      </c>
      <c r="X7" s="39">
        <v>131.30000000000001</v>
      </c>
      <c r="Y7" s="39">
        <v>129.28</v>
      </c>
      <c r="Z7" s="39">
        <v>136.37</v>
      </c>
      <c r="AA7" s="39">
        <v>136.30000000000001</v>
      </c>
      <c r="AB7" s="39">
        <v>135.97999999999999</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408.26</v>
      </c>
      <c r="AU7" s="39">
        <v>814.36</v>
      </c>
      <c r="AV7" s="39">
        <v>944.19</v>
      </c>
      <c r="AW7" s="39">
        <v>940.85</v>
      </c>
      <c r="AX7" s="39">
        <v>279.14999999999998</v>
      </c>
      <c r="AY7" s="39">
        <v>335.95</v>
      </c>
      <c r="AZ7" s="39">
        <v>346.59</v>
      </c>
      <c r="BA7" s="39">
        <v>357.82</v>
      </c>
      <c r="BB7" s="39">
        <v>355.5</v>
      </c>
      <c r="BC7" s="39">
        <v>349.83</v>
      </c>
      <c r="BD7" s="39">
        <v>261.93</v>
      </c>
      <c r="BE7" s="39">
        <v>302.58999999999997</v>
      </c>
      <c r="BF7" s="39">
        <v>303.07</v>
      </c>
      <c r="BG7" s="39">
        <v>347.98</v>
      </c>
      <c r="BH7" s="39">
        <v>423.38</v>
      </c>
      <c r="BI7" s="39">
        <v>447.22</v>
      </c>
      <c r="BJ7" s="39">
        <v>319.82</v>
      </c>
      <c r="BK7" s="39">
        <v>312.02999999999997</v>
      </c>
      <c r="BL7" s="39">
        <v>307.45999999999998</v>
      </c>
      <c r="BM7" s="39">
        <v>312.58</v>
      </c>
      <c r="BN7" s="39">
        <v>314.87</v>
      </c>
      <c r="BO7" s="39">
        <v>270.45999999999998</v>
      </c>
      <c r="BP7" s="39">
        <v>126.67</v>
      </c>
      <c r="BQ7" s="39">
        <v>123.51</v>
      </c>
      <c r="BR7" s="39">
        <v>129.24</v>
      </c>
      <c r="BS7" s="39">
        <v>130.52000000000001</v>
      </c>
      <c r="BT7" s="39">
        <v>130.63</v>
      </c>
      <c r="BU7" s="39">
        <v>105.21</v>
      </c>
      <c r="BV7" s="39">
        <v>105.71</v>
      </c>
      <c r="BW7" s="39">
        <v>106.01</v>
      </c>
      <c r="BX7" s="39">
        <v>104.57</v>
      </c>
      <c r="BY7" s="39">
        <v>103.54</v>
      </c>
      <c r="BZ7" s="39">
        <v>103.91</v>
      </c>
      <c r="CA7" s="39">
        <v>98.58</v>
      </c>
      <c r="CB7" s="39">
        <v>101.27</v>
      </c>
      <c r="CC7" s="39">
        <v>96.05</v>
      </c>
      <c r="CD7" s="39">
        <v>95.85</v>
      </c>
      <c r="CE7" s="39">
        <v>95.87</v>
      </c>
      <c r="CF7" s="39">
        <v>162.59</v>
      </c>
      <c r="CG7" s="39">
        <v>162.15</v>
      </c>
      <c r="CH7" s="39">
        <v>162.24</v>
      </c>
      <c r="CI7" s="39">
        <v>165.47</v>
      </c>
      <c r="CJ7" s="39">
        <v>167.46</v>
      </c>
      <c r="CK7" s="39">
        <v>167.11</v>
      </c>
      <c r="CL7" s="39">
        <v>62.9</v>
      </c>
      <c r="CM7" s="39">
        <v>63.71</v>
      </c>
      <c r="CN7" s="39">
        <v>64.540000000000006</v>
      </c>
      <c r="CO7" s="39">
        <v>65.25</v>
      </c>
      <c r="CP7" s="39">
        <v>74.64</v>
      </c>
      <c r="CQ7" s="39">
        <v>59.17</v>
      </c>
      <c r="CR7" s="39">
        <v>59.34</v>
      </c>
      <c r="CS7" s="39">
        <v>59.11</v>
      </c>
      <c r="CT7" s="39">
        <v>59.74</v>
      </c>
      <c r="CU7" s="39">
        <v>59.46</v>
      </c>
      <c r="CV7" s="39">
        <v>60.27</v>
      </c>
      <c r="CW7" s="39">
        <v>83.94</v>
      </c>
      <c r="CX7" s="39">
        <v>83.93</v>
      </c>
      <c r="CY7" s="39">
        <v>84.55</v>
      </c>
      <c r="CZ7" s="39">
        <v>84.83</v>
      </c>
      <c r="DA7" s="39">
        <v>84.9</v>
      </c>
      <c r="DB7" s="39">
        <v>87.6</v>
      </c>
      <c r="DC7" s="39">
        <v>87.74</v>
      </c>
      <c r="DD7" s="39">
        <v>87.91</v>
      </c>
      <c r="DE7" s="39">
        <v>87.28</v>
      </c>
      <c r="DF7" s="39">
        <v>87.41</v>
      </c>
      <c r="DG7" s="39">
        <v>89.92</v>
      </c>
      <c r="DH7" s="39">
        <v>47.27</v>
      </c>
      <c r="DI7" s="39">
        <v>47.5</v>
      </c>
      <c r="DJ7" s="39">
        <v>47.62</v>
      </c>
      <c r="DK7" s="39">
        <v>45.33</v>
      </c>
      <c r="DL7" s="39">
        <v>42.99</v>
      </c>
      <c r="DM7" s="39">
        <v>45.25</v>
      </c>
      <c r="DN7" s="39">
        <v>46.27</v>
      </c>
      <c r="DO7" s="39">
        <v>46.88</v>
      </c>
      <c r="DP7" s="39">
        <v>46.94</v>
      </c>
      <c r="DQ7" s="39">
        <v>47.62</v>
      </c>
      <c r="DR7" s="39">
        <v>48.85</v>
      </c>
      <c r="DS7" s="39">
        <v>0</v>
      </c>
      <c r="DT7" s="39">
        <v>0</v>
      </c>
      <c r="DU7" s="39">
        <v>0</v>
      </c>
      <c r="DV7" s="39">
        <v>0</v>
      </c>
      <c r="DW7" s="39">
        <v>0</v>
      </c>
      <c r="DX7" s="39">
        <v>10.71</v>
      </c>
      <c r="DY7" s="39">
        <v>10.93</v>
      </c>
      <c r="DZ7" s="39">
        <v>13.39</v>
      </c>
      <c r="EA7" s="39">
        <v>14.48</v>
      </c>
      <c r="EB7" s="39">
        <v>16.27</v>
      </c>
      <c r="EC7" s="39">
        <v>17.8</v>
      </c>
      <c r="ED7" s="39">
        <v>1.46</v>
      </c>
      <c r="EE7" s="39">
        <v>1.8</v>
      </c>
      <c r="EF7" s="39">
        <v>0.75</v>
      </c>
      <c r="EG7" s="39">
        <v>1.1000000000000001</v>
      </c>
      <c r="EH7" s="39">
        <v>0.8</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2020-02-04T04:33:20Z</cp:lastPrinted>
  <dcterms:created xsi:type="dcterms:W3CDTF">2019-12-05T04:30:14Z</dcterms:created>
  <dcterms:modified xsi:type="dcterms:W3CDTF">2020-02-04T04:34:51Z</dcterms:modified>
  <cp:category/>
</cp:coreProperties>
</file>