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<sst xmlns="http://schemas.openxmlformats.org/spreadsheetml/2006/main" count="1046" uniqueCount="585">
  <si>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</si>
  <si>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</si>
  <si>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</si>
  <si>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</si>
  <si>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</si>
  <si>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</si>
  <si>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</si>
  <si>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</si>
  <si>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</si>
  <si>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</si>
  <si>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</si>
  <si>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</si>
  <si>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</si>
  <si>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</si>
  <si>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</si>
  <si>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</si>
  <si>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</si>
  <si>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</si>
  <si>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</si>
  <si>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</si>
  <si>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</si>
  <si>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</si>
  <si>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</si>
  <si>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</si>
  <si>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</si>
  <si>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</si>
  <si>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</si>
  <si>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</si>
  <si>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</si>
  <si>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</si>
  <si>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</si>
  <si>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</si>
  <si>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</si>
  <si>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</si>
  <si>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</si>
  <si>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</si>
  <si>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</si>
  <si>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</si>
  <si>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</si>
  <si>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</si>
  <si>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</si>
  <si>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</si>
  <si>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</si>
  <si>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</si>
  <si>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</si>
  <si>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</si>
  <si>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</si>
  <si>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</si>
  <si>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</si>
  <si>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</si>
  <si>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</si>
  <si>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</si>
  <si>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</si>
  <si>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</si>
  <si>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</si>
  <si>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</si>
  <si>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</si>
  <si>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</si>
  <si>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</si>
  <si>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</si>
  <si>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</si>
  <si>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</si>
  <si>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</si>
  <si>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</si>
  <si>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</si>
  <si>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</si>
  <si>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</si>
  <si>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</si>
  <si>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</si>
  <si>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</si>
  <si>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</si>
  <si>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</si>
  <si>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</si>
  <si>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</si>
  <si>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</si>
  <si>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</si>
  <si>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</si>
  <si>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</si>
  <si>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</si>
  <si>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</si>
  <si>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</si>
  <si>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</si>
  <si>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</si>
  <si>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</si>
  <si>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</si>
  <si>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</si>
  <si>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</si>
  <si>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</si>
  <si>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</si>
  <si>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</si>
  <si>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</si>
  <si>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</si>
  <si>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</si>
  <si>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長洲町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</si>
  <si>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</si>
  <si>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</si>
  <si>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</si>
  <si>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</si>
  <si>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</si>
  <si>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</si>
  <si>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</si>
  <si>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</si>
  <si>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</si>
  <si>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</si>
  <si>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</si>
  <si>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</si>
  <si>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</si>
  <si>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</si>
  <si>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</si>
  <si>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</si>
  <si>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</si>
  <si>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</si>
  <si>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</si>
  <si>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</si>
  <si>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</si>
  <si>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</si>
  <si>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</si>
  <si>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</si>
  <si>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</si>
  <si>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</si>
  <si>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</si>
  <si>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</si>
  <si>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</si>
  <si>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</si>
  <si>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</si>
  <si>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</si>
  <si>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</si>
  <si>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</si>
  <si>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</si>
  <si>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</si>
  <si>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</si>
  <si>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</si>
  <si>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</si>
  <si>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</si>
  <si>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</si>
  <si>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</si>
  <si>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</si>
  <si>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</si>
  <si>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</si>
  <si>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</si>
  <si>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</si>
  <si>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</si>
  <si>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</si>
  <si>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</si>
  <si>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</si>
  <si>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</si>
  <si>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</si>
  <si>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</si>
  <si>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</si>
  <si>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</si>
  <si>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</si>
  <si>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</si>
  <si>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</si>
  <si>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</si>
  <si>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</si>
  <si>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</si>
  <si>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</si>
  <si>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</si>
  <si>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</si>
  <si>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</si>
  <si>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</si>
  <si>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</si>
  <si>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</si>
  <si>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</si>
  <si>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</si>
  <si>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</si>
  <si>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</si>
  <si>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</si>
  <si>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</si>
  <si>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</si>
  <si>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</si>
  <si>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</si>
  <si>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</si>
  <si>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</si>
  <si>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</si>
  <si>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</si>
  <si>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</si>
  <si>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</si>
  <si>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</si>
  <si>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</si>
  <si>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</si>
  <si>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</si>
  <si>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</si>
  <si>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</si>
  <si>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</si>
  <si>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</si>
  <si>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</si>
  <si>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</si>
  <si>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</si>
  <si>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</si>
  <si>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</si>
  <si>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</si>
  <si>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</si>
  <si>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</si>
  <si>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</si>
  <si>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</si>
  <si>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</si>
  <si>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</si>
  <si>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</si>
  <si>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</si>
  <si>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</si>
  <si>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</si>
  <si>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</si>
  <si>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</si>
  <si>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</si>
  <si>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</si>
  <si>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</si>
  <si>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</si>
  <si>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</si>
  <si>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熊本県長洲町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</si>
  <si>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</si>
  <si>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</si>
  <si>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</si>
  <si>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</si>
  <si>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</si>
  <si>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</si>
  <si>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</si>
  <si>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</si>
  <si>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</si>
  <si>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</si>
  <si>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</si>
  <si>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</si>
  <si>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</si>
  <si>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</si>
  <si>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</si>
  <si>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</si>
  <si>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</si>
  <si>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</si>
  <si>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</si>
  <si>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</si>
  <si>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</si>
  <si>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</si>
  <si>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</si>
  <si>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</si>
  <si>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</si>
  <si>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</si>
  <si>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</si>
  <si>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</si>
  <si>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</si>
  <si>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</si>
  <si>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</si>
  <si>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</si>
  <si>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</si>
  <si>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</si>
  <si>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</si>
  <si>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</si>
  <si>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</si>
  <si>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</si>
  <si>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</si>
  <si>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</si>
  <si>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</si>
  <si>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</si>
  <si>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</si>
  <si>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</si>
  <si>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</si>
  <si>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</si>
  <si>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</si>
  <si>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</si>
  <si>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</si>
  <si>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</si>
  <si>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</si>
  <si>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</si>
  <si>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</si>
  <si>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</si>
  <si>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</si>
  <si>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</si>
  <si>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</si>
  <si>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</si>
  <si>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</si>
  <si>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</si>
  <si>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</si>
  <si>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</si>
  <si>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</si>
  <si>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</si>
  <si>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</si>
  <si>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</si>
  <si>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</si>
  <si>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</si>
  <si>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</si>
  <si>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</si>
  <si>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</si>
  <si>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</si>
  <si>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</si>
  <si>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</si>
  <si>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</si>
  <si>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</si>
  <si>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</si>
  <si>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</si>
  <si>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</si>
  <si>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</si>
  <si>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</si>
  <si>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</si>
  <si>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</si>
  <si>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</si>
  <si>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</si>
  <si>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</si>
  <si>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</si>
  <si>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</si>
  <si>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</si>
  <si>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</si>
  <si>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</si>
  <si>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</si>
  <si>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</si>
  <si>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</si>
  <si>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</si>
  <si>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</si>
  <si>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</si>
  <si>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</si>
  <si>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</si>
  <si>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</si>
  <si>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</si>
  <si>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</si>
  <si>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</si>
  <si>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</si>
  <si>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</si>
  <si>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</si>
  <si>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</si>
  <si>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</si>
  <si>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</si>
  <si>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</si>
  <si>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</si>
  <si>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</si>
  <si>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</si>
  <si>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</si>
  <si>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</si>
  <si>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</si>
  <si>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</si>
  <si>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</si>
  <si>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</si>
  <si>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</si>
  <si>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</si>
  <si>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</si>
  <si>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</si>
  <si>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</si>
  <si>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</si>
  <si>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</si>
  <si>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</si>
  <si>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</si>
  <si>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</si>
  <si>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</si>
  <si>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</si>
  <si>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</si>
  <si>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</si>
  <si>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</si>
  <si>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</si>
  <si>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</si>
  <si>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</si>
  <si>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</si>
  <si>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</si>
  <si>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</si>
  <si>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</si>
  <si>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</si>
  <si>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</si>
  <si>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</si>
  <si>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</si>
  <si>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</si>
  <si>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</si>
  <si>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</si>
  <si>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</si>
  <si>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熊本県長洲町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</si>
  <si>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</si>
  <si>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</si>
  <si>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</si>
  <si>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</si>
  <si>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</si>
  <si>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</si>
  <si>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</si>
  <si>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</si>
  <si>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</si>
  <si>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</si>
  <si>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</si>
  <si>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</si>
  <si>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</si>
  <si>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</si>
  <si>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</si>
  <si>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</si>
  <si>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</si>
  <si>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</si>
  <si>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</si>
  <si>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</si>
  <si>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</si>
  <si>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</si>
  <si>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</si>
  <si>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</si>
  <si>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</si>
  <si>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</si>
  <si>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</si>
  <si>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</si>
  <si>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</si>
  <si>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</si>
  <si>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</si>
  <si>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</si>
  <si>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</si>
  <si>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</si>
  <si>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</si>
  <si>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</si>
  <si>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</si>
  <si>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</si>
  <si>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</si>
  <si>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</si>
  <si>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</si>
  <si>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</si>
  <si>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</si>
  <si>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</si>
  <si>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</si>
  <si>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</si>
  <si>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</si>
  <si>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</si>
  <si>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</si>
  <si>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</si>
  <si>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</si>
  <si>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</si>
  <si>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</si>
  <si>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</si>
  <si>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</si>
  <si>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</si>
  <si>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</si>
  <si>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</si>
  <si>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</si>
  <si>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</si>
  <si>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</si>
  <si>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</si>
  <si>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</si>
  <si>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</si>
  <si>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</si>
  <si>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</si>
  <si>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</si>
  <si>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</si>
  <si>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</si>
  <si>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</si>
  <si>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</si>
  <si>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</si>
  <si>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</si>
  <si>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</si>
  <si>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</si>
  <si>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</si>
  <si>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</si>
  <si>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</si>
  <si>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</si>
  <si>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</si>
  <si>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</si>
  <si>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</si>
  <si>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</si>
  <si>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</si>
  <si>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</si>
  <si>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</si>
  <si>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</si>
  <si>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</si>
  <si>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</si>
  <si>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</si>
  <si>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</si>
  <si>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</si>
  <si>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</si>
  <si>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</si>
  <si>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</si>
  <si>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</si>
  <si>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</si>
  <si>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</si>
  <si>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</si>
  <si>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</si>
  <si>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</si>
  <si>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</si>
  <si>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</si>
  <si>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</si>
  <si>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</si>
  <si>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</si>
  <si>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</si>
  <si>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</si>
  <si>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</si>
  <si>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</si>
  <si>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</si>
  <si>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</si>
  <si>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</si>
  <si>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</si>
  <si>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</si>
  <si>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</si>
  <si>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</si>
  <si>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</si>
  <si>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</si>
  <si>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</si>
  <si>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</si>
  <si>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</si>
  <si>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</si>
  <si>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</si>
  <si>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</si>
  <si>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</si>
  <si>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</si>
  <si>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</si>
  <si>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</si>
  <si>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</si>
  <si>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</si>
  <si>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</si>
  <si>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</si>
  <si>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</si>
  <si>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</si>
  <si>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</si>
  <si>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</si>
  <si>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</si>
  <si>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</si>
  <si>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</si>
  <si>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</si>
  <si>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</si>
  <si>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</si>
  <si>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</si>
  <si>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</si>
  <si>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</si>
  <si>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</si>
  <si>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</si>
  <si>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</si>
  <si>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</si>
  <si>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</si>
  <si>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</si>
  <si>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</si>
  <si>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</si>
  <si>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</si>
  <si>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</si>
  <si>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</si>
  <si>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</si>
  <si>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</si>
  <si>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</si>
  <si>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</si>
  <si>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</si>
  <si>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</si>
  <si>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</si>
  <si>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</si>
  <si>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</si>
  <si>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</si>
  <si>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</si>
  <si>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</si>
  <si>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</si>
  <si>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</si>
  <si>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</si>
  <si>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</si>
  <si>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</si>
  <si>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</si>
  <si>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</si>
  <si>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</si>
  <si>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</si>
  <si>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</si>
  <si>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</si>
  <si>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</si>
  <si>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</si>
  <si>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</si>
  <si>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</si>
  <si>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</si>
  <si>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</si>
  <si>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</si>
  <si>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</si>
  <si>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</si>
  <si>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</si>
  <si>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</si>
  <si>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</si>
  <si>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</si>
  <si>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</si>
  <si>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</si>
  <si>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</si>
  <si>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</si>
  <si>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</si>
  <si>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</si>
  <si>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7.45</t>
  </si>
  <si>
    <t>▲ 2.45</t>
  </si>
  <si>
    <t>▲ 3.61</t>
  </si>
  <si>
    <t>▲ 3.04</t>
  </si>
  <si>
    <t>水道事業会計</t>
  </si>
  <si>
    <t>一般会計</t>
  </si>
  <si>
    <t>国民健康保険特別会計</t>
  </si>
  <si>
    <t>▲ 0.36</t>
  </si>
  <si>
    <t>▲ 0.53</t>
  </si>
  <si>
    <t>介護保険特別会計</t>
  </si>
  <si>
    <t>公共下水道特別会計</t>
  </si>
  <si>
    <t>後期高齢者医療特別会計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</si>
  <si>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</si>
  <si>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</si>
  <si>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</si>
  <si>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</si>
  <si>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</si>
  <si>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</si>
  <si>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</si>
  <si>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</si>
  <si>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</si>
  <si>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</si>
  <si>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</si>
  <si>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将来負担比率、実質公債費比率ともに類似団体の平均を上回っておりますが、一般会計、下水道事業会計ともに計画的に地方債を償還しているため、比率は着実に減少してきております。
今後、公共施設の更新費用を地方債等で賄っていくことが想定されますが、施設の長寿命化による総事業費の抑制、更新費用の基金積立を行い、比率の抑制に努めてまいります。
</t>
    <rPh sb="44" eb="46">
      <t>ジギョウ</t>
    </rPh>
    <rPh sb="46" eb="48">
      <t>カイケイ</t>
    </rPh>
    <phoneticPr fontId="5"/>
  </si>
  <si>
    <t>実質公債費比率</t>
    <phoneticPr fontId="5"/>
  </si>
  <si>
    <t>　平成28年度は平成27年度に比べ、将来負担比率は低下しておりますが、類似団体を上回っている状況にあるため、施設の保全費用等により将来負担比率の上昇に繋がることのないよう、公共施設等総合管理計画を着実に遂行し、総費用の圧縮を図ります。また、有形固定資産減価償却率を見ますと平成28年度は平成27年度に比べ上昇しており、施設老朽化が進行してることが伺えます。今後も施設の老朽化に伴い有形固定資産減価償却率は上昇する見込みとなっておりますので、施設の長寿命化、更新を検討しながら施設を適切に維持保全するとともに比率の抑制に努めてまいります。</t>
    <rPh sb="25" eb="27">
      <t>テイカ</t>
    </rPh>
    <rPh sb="132" eb="133">
      <t>ミ</t>
    </rPh>
    <rPh sb="159" eb="161">
      <t>シセツ</t>
    </rPh>
    <rPh sb="161" eb="164">
      <t>ロウキュウカ</t>
    </rPh>
    <rPh sb="165" eb="167">
      <t>シンコウ</t>
    </rPh>
    <rPh sb="173" eb="174">
      <t>ウカガ</t>
    </rPh>
    <rPh sb="178" eb="180">
      <t>コンゴ</t>
    </rPh>
    <rPh sb="181" eb="183">
      <t>シセツ</t>
    </rPh>
    <rPh sb="184" eb="187">
      <t>ロウキュウカ</t>
    </rPh>
    <rPh sb="188" eb="189">
      <t>トモナ</t>
    </rPh>
    <rPh sb="190" eb="192">
      <t>ユウケイ</t>
    </rPh>
    <rPh sb="192" eb="194">
      <t>コテイ</t>
    </rPh>
    <rPh sb="194" eb="196">
      <t>シサン</t>
    </rPh>
    <rPh sb="196" eb="198">
      <t>ゲンカ</t>
    </rPh>
    <rPh sb="198" eb="200">
      <t>ショウキャク</t>
    </rPh>
    <rPh sb="200" eb="201">
      <t>リツ</t>
    </rPh>
    <rPh sb="202" eb="204">
      <t>ジョウショウ</t>
    </rPh>
    <rPh sb="206" eb="208">
      <t>ミコ</t>
    </rPh>
    <rPh sb="220" eb="222">
      <t>シセツ</t>
    </rPh>
    <rPh sb="223" eb="227">
      <t>チョウジュミョウカ</t>
    </rPh>
    <rPh sb="228" eb="230">
      <t>コウシン</t>
    </rPh>
    <rPh sb="231" eb="233">
      <t>ケントウ</t>
    </rPh>
    <rPh sb="237" eb="239">
      <t>シセツ</t>
    </rPh>
    <rPh sb="240" eb="242">
      <t>テキセツ</t>
    </rPh>
    <rPh sb="243" eb="245">
      <t>イジ</t>
    </rPh>
    <rPh sb="245" eb="247">
      <t>ホゼン</t>
    </rPh>
    <rPh sb="253" eb="255">
      <t>ヒリツ</t>
    </rPh>
    <rPh sb="256" eb="258">
      <t>ヨクセイ</t>
    </rPh>
    <rPh sb="259" eb="26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</si>
</sst>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Border="1" applyAlignment="1">
      <alignment horizontal="center" vertical="center" wrapText="1"/>
    </xf>
    <xf numFmtId="177" fontId="8" fillId="0" borderId="5" xfId="5" applyNumberFormat="1" applyFont="1" applyBorder="1" applyAlignment="1">
      <alignment horizontal="right" vertical="center" shrinkToFit="1"/>
    </xf>
    <xf numFmtId="177" fontId="8" fillId="0" borderId="10" xfId="5" applyNumberFormat="1" applyFont="1" applyBorder="1" applyAlignment="1">
      <alignment horizontal="right" vertical="center" shrinkToFit="1"/>
    </xf>
    <xf numFmtId="0" fontId="8" fillId="0" borderId="11" xfId="1" applyFont="1" applyBorder="1" applyAlignment="1">
      <alignment horizontal="center" vertical="center" wrapText="1"/>
    </xf>
    <xf numFmtId="177" fontId="8" fillId="0" borderId="15" xfId="5" applyNumberFormat="1" applyFont="1" applyBorder="1" applyAlignment="1">
      <alignment horizontal="right" vertical="center" shrinkToFit="1"/>
    </xf>
    <xf numFmtId="177" fontId="8" fillId="0" borderId="16" xfId="5" applyNumberFormat="1" applyFont="1" applyBorder="1" applyAlignment="1">
      <alignment horizontal="right" vertical="center" shrinkToFit="1"/>
    </xf>
    <xf numFmtId="177" fontId="8" fillId="0" borderId="34" xfId="5" applyNumberFormat="1" applyFont="1" applyBorder="1" applyAlignment="1">
      <alignment horizontal="right" vertical="center" shrinkToFit="1"/>
    </xf>
    <xf numFmtId="177" fontId="8" fillId="0" borderId="35" xfId="5" applyNumberFormat="1" applyFont="1" applyBorder="1" applyAlignment="1">
      <alignment horizontal="right" vertical="center" shrinkToFit="1"/>
    </xf>
    <xf numFmtId="0" fontId="8" fillId="0" borderId="47" xfId="1" applyFont="1" applyBorder="1" applyAlignment="1">
      <alignment horizontal="center" vertical="center"/>
    </xf>
    <xf numFmtId="177" fontId="8" fillId="0" borderId="34" xfId="5" applyNumberFormat="1" applyFont="1" applyBorder="1" applyAlignment="1" applyProtection="1">
      <alignment horizontal="right" vertical="center" shrinkToFit="1"/>
      <protection locked="0"/>
    </xf>
    <xf numFmtId="177" fontId="8" fillId="0" borderId="35" xfId="5" applyNumberFormat="1" applyFont="1" applyBorder="1" applyAlignment="1" applyProtection="1">
      <alignment horizontal="right" vertical="center" shrinkToFit="1"/>
      <protection locked="0"/>
    </xf>
    <xf numFmtId="0" fontId="8" fillId="0" borderId="48" xfId="1" applyFont="1" applyBorder="1" applyAlignment="1">
      <alignment horizontal="center" vertical="center"/>
    </xf>
    <xf numFmtId="177" fontId="8" fillId="0" borderId="21" xfId="5" applyNumberFormat="1" applyFont="1" applyBorder="1" applyAlignment="1" applyProtection="1">
      <alignment horizontal="right" vertical="center" shrinkToFit="1"/>
      <protection locked="0"/>
    </xf>
    <xf numFmtId="177" fontId="8" fillId="0" borderId="22" xfId="5" applyNumberFormat="1" applyFont="1" applyBorder="1" applyAlignment="1" applyProtection="1">
      <alignment horizontal="right" vertical="center" shrinkToFit="1"/>
      <protection locked="0"/>
    </xf>
    <xf numFmtId="0" fontId="8" fillId="0" borderId="1" xfId="1" applyFont="1" applyBorder="1" applyAlignment="1">
      <alignment horizontal="center" vertical="center"/>
    </xf>
    <xf numFmtId="177" fontId="8" fillId="0" borderId="49" xfId="5" applyNumberFormat="1" applyFont="1" applyBorder="1" applyAlignment="1">
      <alignment horizontal="right" vertical="center" shrinkToFit="1"/>
    </xf>
    <xf numFmtId="177" fontId="8" fillId="0" borderId="6" xfId="5" applyNumberFormat="1" applyFont="1" applyBorder="1" applyAlignment="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54" xfId="6" applyNumberFormat="1" applyFont="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Border="1" applyAlignment="1">
      <alignment vertical="center"/>
    </xf>
    <xf numFmtId="179" fontId="13" fillId="0" borderId="57" xfId="6" applyNumberFormat="1" applyFont="1" applyBorder="1" applyAlignment="1">
      <alignment vertical="center"/>
    </xf>
    <xf numFmtId="180" fontId="13" fillId="0" borderId="55" xfId="6" applyNumberFormat="1" applyFont="1" applyBorder="1" applyAlignment="1">
      <alignment vertical="center"/>
    </xf>
    <xf numFmtId="179" fontId="13" fillId="0" borderId="58" xfId="6" applyNumberFormat="1" applyFont="1" applyBorder="1" applyAlignment="1">
      <alignment vertical="center"/>
    </xf>
    <xf numFmtId="180" fontId="13" fillId="0" borderId="59" xfId="6" applyNumberFormat="1" applyFont="1" applyBorder="1" applyAlignment="1">
      <alignment vertical="center"/>
    </xf>
    <xf numFmtId="180" fontId="13" fillId="0" borderId="56" xfId="6" applyNumberFormat="1" applyFont="1" applyBorder="1" applyAlignment="1">
      <alignment vertical="center"/>
    </xf>
    <xf numFmtId="179" fontId="13" fillId="0" borderId="56" xfId="6" applyNumberFormat="1" applyFont="1" applyBorder="1" applyAlignment="1">
      <alignment vertical="center" wrapText="1"/>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lignment vertical="center"/>
    </xf>
    <xf numFmtId="49" fontId="15" fillId="0" borderId="0" xfId="8" applyNumberFormat="1" applyFont="1">
      <alignment vertical="center"/>
    </xf>
    <xf numFmtId="0" fontId="17" fillId="0" borderId="0" xfId="8" applyFont="1">
      <alignment vertical="center"/>
    </xf>
    <xf numFmtId="0" fontId="18" fillId="0" borderId="0" xfId="8" applyFont="1">
      <alignment vertical="center"/>
    </xf>
    <xf numFmtId="0" fontId="15" fillId="0" borderId="7" xfId="8" applyFont="1" applyBorder="1" applyAlignment="1">
      <alignment horizontal="center" vertical="center"/>
    </xf>
    <xf numFmtId="0" fontId="15" fillId="0" borderId="0" xfId="8" applyFont="1" applyAlignment="1">
      <alignment horizontal="center" vertical="center"/>
    </xf>
    <xf numFmtId="0" fontId="15" fillId="0" borderId="64" xfId="8" applyFont="1" applyBorder="1" applyAlignment="1">
      <alignment horizontal="center"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0" fontId="15" fillId="0" borderId="7" xfId="8" applyFont="1" applyBorder="1" applyAlignment="1">
      <alignment horizontal="left" vertical="center"/>
    </xf>
    <xf numFmtId="49" fontId="15" fillId="0" borderId="0" xfId="8" applyNumberFormat="1" applyFont="1" applyAlignment="1">
      <alignment horizontal="center" vertical="center"/>
    </xf>
    <xf numFmtId="0" fontId="15" fillId="0" borderId="72" xfId="8" applyFont="1" applyBorder="1" applyAlignment="1">
      <alignment horizontal="center" vertical="center"/>
    </xf>
    <xf numFmtId="184" fontId="15" fillId="0" borderId="36" xfId="8" applyNumberFormat="1" applyFont="1" applyBorder="1" applyAlignment="1">
      <alignment horizontal="right" vertical="center" shrinkToFit="1"/>
    </xf>
    <xf numFmtId="184" fontId="15" fillId="0" borderId="8" xfId="8" applyNumberFormat="1" applyFont="1" applyBorder="1" applyAlignment="1">
      <alignment horizontal="right" vertical="center" shrinkToFit="1"/>
    </xf>
    <xf numFmtId="184" fontId="15" fillId="0" borderId="9" xfId="8" applyNumberFormat="1" applyFont="1" applyBorder="1" applyAlignment="1">
      <alignment horizontal="right" vertical="center" shrinkToFit="1"/>
    </xf>
    <xf numFmtId="0" fontId="19" fillId="0" borderId="45" xfId="9" applyFont="1" applyBorder="1">
      <alignment vertical="center"/>
    </xf>
    <xf numFmtId="184" fontId="15" fillId="0" borderId="36" xfId="8" applyNumberFormat="1" applyFont="1" applyBorder="1" applyAlignment="1">
      <alignment vertical="center" shrinkToFit="1"/>
    </xf>
    <xf numFmtId="184" fontId="15" fillId="0" borderId="8" xfId="8" applyNumberFormat="1" applyFont="1" applyBorder="1" applyAlignment="1">
      <alignment vertical="center" shrinkToFit="1"/>
    </xf>
    <xf numFmtId="184" fontId="15" fillId="0" borderId="9" xfId="8" applyNumberFormat="1" applyFont="1" applyBorder="1" applyAlignment="1">
      <alignment vertical="center" shrinkToFit="1"/>
    </xf>
    <xf numFmtId="0" fontId="19" fillId="0" borderId="69" xfId="9" applyFont="1" applyBorder="1" applyAlignment="1">
      <alignment horizontal="center" vertical="center"/>
    </xf>
    <xf numFmtId="0" fontId="21" fillId="0" borderId="73" xfId="8" applyFont="1" applyBorder="1" applyAlignment="1">
      <alignment vertical="center" wrapText="1"/>
    </xf>
    <xf numFmtId="0" fontId="21" fillId="0" borderId="74" xfId="8" applyFont="1" applyBorder="1" applyAlignment="1">
      <alignment vertical="center" wrapText="1"/>
    </xf>
    <xf numFmtId="181" fontId="15" fillId="0" borderId="72" xfId="8" applyNumberFormat="1" applyFont="1" applyBorder="1">
      <alignment vertical="center"/>
    </xf>
    <xf numFmtId="181" fontId="15" fillId="0" borderId="73" xfId="8" applyNumberFormat="1" applyFont="1" applyBorder="1">
      <alignment vertical="center"/>
    </xf>
    <xf numFmtId="181" fontId="15" fillId="0" borderId="74" xfId="8" applyNumberFormat="1" applyFont="1" applyBorder="1">
      <alignment vertical="center"/>
    </xf>
    <xf numFmtId="0" fontId="15" fillId="0" borderId="7" xfId="8" applyFont="1" applyBorder="1">
      <alignment vertical="center"/>
    </xf>
    <xf numFmtId="0" fontId="15" fillId="0" borderId="64" xfId="8" applyFont="1" applyBorder="1">
      <alignment vertical="center"/>
    </xf>
    <xf numFmtId="49" fontId="15" fillId="0" borderId="7" xfId="8" applyNumberFormat="1" applyFont="1" applyBorder="1">
      <alignment vertical="center"/>
    </xf>
    <xf numFmtId="0" fontId="15" fillId="0" borderId="72" xfId="8" applyFont="1" applyBorder="1">
      <alignment vertical="center"/>
    </xf>
    <xf numFmtId="0" fontId="15" fillId="0" borderId="73" xfId="8" applyFont="1" applyBorder="1">
      <alignment vertical="center"/>
    </xf>
    <xf numFmtId="0" fontId="15" fillId="0" borderId="74" xfId="8" applyFont="1" applyBorder="1">
      <alignment vertical="center"/>
    </xf>
    <xf numFmtId="0" fontId="15" fillId="0" borderId="0" xfId="10">
      <alignment vertical="center"/>
    </xf>
    <xf numFmtId="49" fontId="25" fillId="0" borderId="0" xfId="11" applyNumberFormat="1" applyFont="1">
      <alignment vertical="center"/>
    </xf>
    <xf numFmtId="49" fontId="15" fillId="0" borderId="0" xfId="11" applyNumberFormat="1" applyFont="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0" xfId="11" applyFont="1" applyAlignment="1">
      <alignment horizontal="center" vertical="center" wrapText="1"/>
    </xf>
    <xf numFmtId="0" fontId="15" fillId="0" borderId="52" xfId="11" applyFont="1" applyBorder="1" applyAlignment="1">
      <alignment horizontal="center" vertical="center" wrapText="1"/>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Alignment="1">
      <alignment horizontal="center"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lignment vertical="center"/>
    </xf>
    <xf numFmtId="0" fontId="15" fillId="6" borderId="0" xfId="12" applyFont="1" applyFill="1">
      <alignment vertical="center"/>
    </xf>
    <xf numFmtId="0" fontId="15" fillId="6" borderId="73" xfId="12" applyFont="1" applyFill="1" applyBorder="1">
      <alignment vertical="center"/>
    </xf>
    <xf numFmtId="0" fontId="1" fillId="6" borderId="0" xfId="13" applyFill="1">
      <alignment vertical="center"/>
    </xf>
    <xf numFmtId="0" fontId="1" fillId="0" borderId="0" xfId="13">
      <alignment vertical="center"/>
    </xf>
    <xf numFmtId="0" fontId="27" fillId="6" borderId="0" xfId="12" applyFont="1" applyFill="1">
      <alignment vertical="center"/>
    </xf>
    <xf numFmtId="0" fontId="29" fillId="6" borderId="0" xfId="12" applyFont="1" applyFill="1">
      <alignment vertical="center"/>
    </xf>
    <xf numFmtId="0" fontId="30" fillId="6" borderId="0" xfId="12" applyFont="1" applyFill="1">
      <alignment vertical="center"/>
    </xf>
    <xf numFmtId="0" fontId="30" fillId="6" borderId="0" xfId="13" applyFont="1" applyFill="1">
      <alignment vertical="center"/>
    </xf>
    <xf numFmtId="0" fontId="30" fillId="0" borderId="0" xfId="13" applyFont="1">
      <alignment vertical="center"/>
    </xf>
    <xf numFmtId="0" fontId="29" fillId="0" borderId="97" xfId="12" applyFont="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29" fillId="0" borderId="144" xfId="12" applyFont="1" applyBorder="1" applyAlignment="1" applyProtection="1">
      <alignment horizontal="center" vertical="center" shrinkToFit="1"/>
      <protection locked="0"/>
    </xf>
    <xf numFmtId="0" fontId="29" fillId="6" borderId="0" xfId="12" applyFont="1" applyFill="1" applyAlignment="1">
      <alignment horizontal="center" vertical="center" shrinkToFit="1"/>
    </xf>
    <xf numFmtId="0" fontId="29" fillId="6" borderId="0" xfId="12" applyFont="1" applyFill="1" applyAlignment="1">
      <alignment horizontal="left" vertical="center" shrinkToFit="1"/>
    </xf>
    <xf numFmtId="177" fontId="29" fillId="6" borderId="0" xfId="12" applyNumberFormat="1" applyFont="1" applyFill="1" applyAlignment="1">
      <alignment horizontal="right" vertical="center" shrinkToFit="1"/>
    </xf>
    <xf numFmtId="177" fontId="29" fillId="6" borderId="0" xfId="12" applyNumberFormat="1" applyFont="1" applyFill="1" applyAlignment="1">
      <alignment horizontal="left" vertical="center" shrinkToFit="1"/>
    </xf>
    <xf numFmtId="0" fontId="29" fillId="6" borderId="73" xfId="12" applyFont="1" applyFill="1" applyBorder="1">
      <alignment vertical="center"/>
    </xf>
    <xf numFmtId="0" fontId="29" fillId="6" borderId="73" xfId="12" applyFont="1" applyFill="1" applyBorder="1" applyAlignment="1">
      <alignment horizontal="center" vertical="center"/>
    </xf>
    <xf numFmtId="0" fontId="29" fillId="6" borderId="11" xfId="12" applyFont="1" applyFill="1" applyBorder="1">
      <alignment vertical="center"/>
    </xf>
    <xf numFmtId="0" fontId="29" fillId="6" borderId="12" xfId="12" applyFont="1" applyFill="1" applyBorder="1">
      <alignment vertical="center"/>
    </xf>
    <xf numFmtId="0" fontId="29" fillId="6" borderId="31" xfId="12" applyFont="1" applyFill="1" applyBorder="1">
      <alignment vertical="center"/>
    </xf>
    <xf numFmtId="0" fontId="29" fillId="6" borderId="64" xfId="12" applyFont="1" applyFill="1" applyBorder="1">
      <alignment vertical="center"/>
    </xf>
    <xf numFmtId="0" fontId="29" fillId="6" borderId="0" xfId="12" applyFont="1" applyFill="1" applyAlignment="1">
      <alignment horizontal="center" vertical="center"/>
    </xf>
    <xf numFmtId="0" fontId="30" fillId="6" borderId="0" xfId="12" applyFont="1" applyFill="1" applyAlignment="1">
      <alignment horizontal="center" vertical="center"/>
    </xf>
    <xf numFmtId="0" fontId="30" fillId="6" borderId="7" xfId="12" applyFont="1" applyFill="1" applyBorder="1">
      <alignment vertical="center"/>
    </xf>
    <xf numFmtId="0" fontId="32"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29" fillId="0" borderId="41" xfId="16" applyFont="1" applyBorder="1">
      <alignment vertical="center"/>
    </xf>
    <xf numFmtId="0" fontId="1" fillId="0" borderId="12" xfId="16" applyFont="1" applyBorder="1">
      <alignment vertical="center"/>
    </xf>
    <xf numFmtId="0" fontId="1" fillId="0" borderId="46" xfId="16" applyFont="1" applyBorder="1">
      <alignment vertical="center"/>
    </xf>
    <xf numFmtId="0" fontId="1" fillId="0" borderId="62"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2" xfId="16" applyNumberFormat="1" applyFont="1" applyBorder="1">
      <alignment vertical="center"/>
    </xf>
    <xf numFmtId="190" fontId="13" fillId="0" borderId="34" xfId="16" applyNumberFormat="1" applyFont="1" applyBorder="1" applyAlignment="1">
      <alignment horizontal="right" vertical="center" shrinkToFit="1"/>
    </xf>
    <xf numFmtId="190" fontId="13" fillId="0" borderId="186" xfId="16" applyNumberFormat="1" applyFont="1" applyBorder="1" applyAlignment="1">
      <alignment horizontal="right" vertical="center" shrinkToFit="1"/>
    </xf>
    <xf numFmtId="190" fontId="3" fillId="0" borderId="50" xfId="16" applyNumberFormat="1" applyFont="1" applyBorder="1" applyAlignment="1">
      <alignment horizontal="right" vertical="center" shrinkToFit="1"/>
    </xf>
    <xf numFmtId="178" fontId="3" fillId="0" borderId="38" xfId="16" applyNumberFormat="1" applyFont="1" applyBorder="1">
      <alignment vertical="center"/>
    </xf>
    <xf numFmtId="187" fontId="13" fillId="0" borderId="34" xfId="16" applyNumberFormat="1" applyFont="1" applyBorder="1" applyAlignment="1">
      <alignment horizontal="right" vertical="center" shrinkToFit="1"/>
    </xf>
    <xf numFmtId="187" fontId="13" fillId="0" borderId="186" xfId="16" applyNumberFormat="1" applyFont="1" applyBorder="1" applyAlignment="1">
      <alignment horizontal="right" vertical="center" shrinkToFit="1"/>
    </xf>
    <xf numFmtId="187" fontId="3" fillId="0" borderId="50"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2" xfId="16" applyNumberFormat="1" applyFont="1" applyBorder="1">
      <alignment vertical="center"/>
    </xf>
    <xf numFmtId="189" fontId="3" fillId="0" borderId="52"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6"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2" xfId="16" applyFont="1" applyBorder="1">
      <alignment vertical="center"/>
    </xf>
    <xf numFmtId="0" fontId="29" fillId="0" borderId="62" xfId="16" applyFont="1" applyBorder="1">
      <alignment vertical="center"/>
    </xf>
    <xf numFmtId="0" fontId="1" fillId="0" borderId="52" xfId="17" applyFont="1" applyBorder="1">
      <alignment vertical="center"/>
    </xf>
    <xf numFmtId="189" fontId="3" fillId="0" borderId="52" xfId="17" applyNumberFormat="1" applyFont="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54" xfId="19" applyNumberFormat="1" applyFont="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Border="1" applyAlignment="1">
      <alignment horizontal="right" vertical="center" shrinkToFit="1"/>
    </xf>
    <xf numFmtId="177" fontId="13" fillId="0" borderId="57" xfId="19" applyNumberFormat="1" applyFont="1" applyBorder="1" applyAlignment="1">
      <alignment horizontal="right" vertical="center" shrinkToFit="1"/>
    </xf>
    <xf numFmtId="187" fontId="13" fillId="0" borderId="55" xfId="19" applyNumberFormat="1" applyFont="1" applyBorder="1" applyAlignment="1">
      <alignment horizontal="right" vertical="center" shrinkToFit="1"/>
    </xf>
    <xf numFmtId="177" fontId="13" fillId="0" borderId="58" xfId="19" applyNumberFormat="1" applyFont="1" applyBorder="1" applyAlignment="1">
      <alignment horizontal="right" vertical="center" shrinkToFit="1"/>
    </xf>
    <xf numFmtId="187" fontId="13" fillId="0" borderId="59" xfId="19" applyNumberFormat="1" applyFont="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87" fontId="13"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29" fillId="0" borderId="0" xfId="16" applyFont="1">
      <alignment vertical="center"/>
    </xf>
    <xf numFmtId="0" fontId="1" fillId="0" borderId="3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Font="1" applyAlignment="1" applyProtection="1">
      <alignment horizontal="left" vertical="center" wrapText="1"/>
      <protection hidden="1"/>
    </xf>
    <xf numFmtId="186" fontId="15" fillId="0" borderId="0" xfId="8" applyNumberFormat="1" applyFont="1" applyAlignment="1" applyProtection="1">
      <alignment horizontal="center" vertical="center" shrinkToFit="1"/>
      <protection hidden="1"/>
    </xf>
    <xf numFmtId="0" fontId="15" fillId="0" borderId="0" xfId="8" applyFont="1" applyAlignment="1" applyProtection="1">
      <alignment horizontal="center" vertical="center" shrinkToFit="1"/>
      <protection hidden="1"/>
    </xf>
    <xf numFmtId="0" fontId="15" fillId="0" borderId="0" xfId="8" applyFont="1" applyAlignment="1">
      <alignment horizontal="center" vertical="center" shrinkToFit="1"/>
    </xf>
    <xf numFmtId="0" fontId="15" fillId="0" borderId="0" xfId="8" applyFont="1" applyAlignment="1">
      <alignment horizontal="center" vertical="center"/>
    </xf>
    <xf numFmtId="49" fontId="15" fillId="0" borderId="0" xfId="8" applyNumberFormat="1" applyFont="1" applyAlignment="1">
      <alignment horizontal="center" vertical="center"/>
    </xf>
    <xf numFmtId="181" fontId="15" fillId="0" borderId="44" xfId="8" applyNumberFormat="1" applyFont="1" applyBorder="1" applyAlignment="1">
      <alignment horizontal="right" vertical="center" shrinkToFit="1"/>
    </xf>
    <xf numFmtId="181" fontId="15" fillId="0" borderId="18" xfId="8" applyNumberFormat="1" applyFont="1" applyBorder="1" applyAlignment="1">
      <alignment horizontal="right" vertical="center" shrinkToFit="1"/>
    </xf>
    <xf numFmtId="181" fontId="15" fillId="0" borderId="19" xfId="8" applyNumberFormat="1" applyFont="1" applyBorder="1" applyAlignment="1">
      <alignment horizontal="right" vertical="center" shrinkToFit="1"/>
    </xf>
    <xf numFmtId="0" fontId="19" fillId="0" borderId="72" xfId="7" applyFont="1" applyBorder="1" applyAlignment="1">
      <alignment horizontal="left" vertical="center"/>
    </xf>
    <xf numFmtId="0" fontId="19" fillId="0" borderId="73" xfId="7" applyFont="1" applyBorder="1" applyAlignment="1">
      <alignment horizontal="left" vertical="center"/>
    </xf>
    <xf numFmtId="0" fontId="19" fillId="0" borderId="74" xfId="7" applyFont="1" applyBorder="1" applyAlignment="1">
      <alignment horizontal="left" vertical="center"/>
    </xf>
    <xf numFmtId="181" fontId="15" fillId="0" borderId="7" xfId="8" applyNumberFormat="1" applyFont="1" applyBorder="1" applyAlignment="1">
      <alignment horizontal="right" vertical="center" shrinkToFit="1"/>
    </xf>
    <xf numFmtId="181" fontId="15" fillId="0" borderId="0" xfId="8" applyNumberFormat="1" applyFont="1" applyAlignment="1">
      <alignment horizontal="right" vertical="center" shrinkToFit="1"/>
    </xf>
    <xf numFmtId="181" fontId="15" fillId="0" borderId="64" xfId="8" applyNumberFormat="1" applyFont="1" applyBorder="1" applyAlignment="1">
      <alignment horizontal="right" vertical="center" shrinkToFit="1"/>
    </xf>
    <xf numFmtId="0" fontId="15" fillId="0" borderId="39" xfId="8" applyFont="1" applyBorder="1">
      <alignment vertical="center"/>
    </xf>
    <xf numFmtId="0" fontId="15" fillId="0" borderId="31" xfId="8" applyFont="1" applyBorder="1">
      <alignment vertical="center"/>
    </xf>
    <xf numFmtId="0" fontId="15" fillId="0" borderId="42" xfId="8" applyFont="1" applyBorder="1">
      <alignment vertical="center"/>
    </xf>
    <xf numFmtId="178" fontId="15" fillId="0" borderId="39" xfId="8" applyNumberFormat="1" applyFont="1" applyBorder="1" applyAlignment="1">
      <alignment horizontal="right" vertical="center" shrinkToFit="1"/>
    </xf>
    <xf numFmtId="178" fontId="15" fillId="0" borderId="31" xfId="8" applyNumberFormat="1" applyFont="1" applyBorder="1" applyAlignment="1">
      <alignment horizontal="right" vertical="center" shrinkToFit="1"/>
    </xf>
    <xf numFmtId="178" fontId="15" fillId="0" borderId="42" xfId="8" applyNumberFormat="1" applyFont="1" applyBorder="1" applyAlignment="1">
      <alignment horizontal="right" vertical="center" shrinkToFit="1"/>
    </xf>
    <xf numFmtId="178" fontId="15" fillId="0" borderId="32" xfId="8" applyNumberFormat="1" applyFont="1" applyBorder="1" applyAlignment="1">
      <alignment horizontal="right" vertical="center" shrinkToFit="1"/>
    </xf>
    <xf numFmtId="0" fontId="19" fillId="0" borderId="7" xfId="7" applyFont="1" applyBorder="1" applyAlignment="1">
      <alignment horizontal="left" vertical="center"/>
    </xf>
    <xf numFmtId="0" fontId="19" fillId="0" borderId="0" xfId="7" applyFont="1" applyAlignment="1">
      <alignment horizontal="left" vertical="center"/>
    </xf>
    <xf numFmtId="0" fontId="19" fillId="0" borderId="64" xfId="7" applyFont="1" applyBorder="1" applyAlignment="1">
      <alignment horizontal="left" vertical="center"/>
    </xf>
    <xf numFmtId="0" fontId="19" fillId="0" borderId="36" xfId="7" applyFont="1" applyBorder="1" applyAlignment="1">
      <alignment horizontal="center" vertical="center" wrapText="1"/>
    </xf>
    <xf numFmtId="0" fontId="19" fillId="0" borderId="8"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7" xfId="7" applyFont="1" applyBorder="1" applyAlignment="1">
      <alignment horizontal="center" vertical="center" wrapText="1"/>
    </xf>
    <xf numFmtId="0" fontId="19" fillId="0" borderId="0" xfId="7" applyFont="1" applyAlignment="1">
      <alignment horizontal="center" vertical="center" wrapText="1"/>
    </xf>
    <xf numFmtId="0" fontId="19" fillId="0" borderId="64" xfId="7" applyFont="1" applyBorder="1" applyAlignment="1">
      <alignment horizontal="center" vertical="center" wrapText="1"/>
    </xf>
    <xf numFmtId="0" fontId="19" fillId="0" borderId="72" xfId="7" applyFont="1" applyBorder="1" applyAlignment="1">
      <alignment horizontal="center" vertical="center" wrapText="1"/>
    </xf>
    <xf numFmtId="0" fontId="19" fillId="0" borderId="73" xfId="7" applyFont="1" applyBorder="1" applyAlignment="1">
      <alignment horizontal="center" vertical="center" wrapText="1"/>
    </xf>
    <xf numFmtId="0" fontId="19" fillId="0" borderId="74" xfId="7" applyFont="1" applyBorder="1" applyAlignment="1">
      <alignment horizontal="center" vertical="center" wrapText="1"/>
    </xf>
    <xf numFmtId="0" fontId="19" fillId="0" borderId="36" xfId="7" applyFont="1" applyBorder="1" applyAlignment="1">
      <alignment horizontal="left" vertical="center"/>
    </xf>
    <xf numFmtId="0" fontId="19" fillId="0" borderId="8" xfId="7" applyFont="1" applyBorder="1" applyAlignment="1">
      <alignment horizontal="left" vertical="center"/>
    </xf>
    <xf numFmtId="0" fontId="19" fillId="0" borderId="9" xfId="7" applyFont="1" applyBorder="1" applyAlignment="1">
      <alignment horizontal="left" vertical="center"/>
    </xf>
    <xf numFmtId="178" fontId="15" fillId="0" borderId="36" xfId="8" applyNumberFormat="1" applyFont="1" applyBorder="1" applyAlignment="1">
      <alignment horizontal="right" vertical="center" shrinkToFit="1"/>
    </xf>
    <xf numFmtId="178" fontId="15" fillId="0" borderId="8" xfId="8" applyNumberFormat="1" applyFont="1" applyBorder="1" applyAlignment="1">
      <alignment horizontal="right" vertical="center" shrinkToFit="1"/>
    </xf>
    <xf numFmtId="178" fontId="15" fillId="0" borderId="9" xfId="8" applyNumberFormat="1" applyFont="1" applyBorder="1" applyAlignment="1">
      <alignment horizontal="right" vertical="center" shrinkToFit="1"/>
    </xf>
    <xf numFmtId="0" fontId="21" fillId="0" borderId="0" xfId="8" applyFont="1" applyAlignment="1">
      <alignment horizontal="left" vertical="center" wrapText="1"/>
    </xf>
    <xf numFmtId="0" fontId="21" fillId="0" borderId="64" xfId="8" applyFont="1" applyBorder="1" applyAlignment="1">
      <alignment horizontal="left" vertical="center" wrapText="1"/>
    </xf>
    <xf numFmtId="178" fontId="15" fillId="0" borderId="7" xfId="8" applyNumberFormat="1" applyFont="1" applyBorder="1" applyAlignment="1">
      <alignment horizontal="right" vertical="center" shrinkToFit="1"/>
    </xf>
    <xf numFmtId="178" fontId="15" fillId="0" borderId="0" xfId="8" applyNumberFormat="1" applyFont="1" applyAlignment="1">
      <alignment horizontal="right" vertical="center" shrinkToFit="1"/>
    </xf>
    <xf numFmtId="178" fontId="15" fillId="0" borderId="64" xfId="8" applyNumberFormat="1" applyFont="1" applyBorder="1" applyAlignment="1">
      <alignment horizontal="right" vertical="center" shrinkToFit="1"/>
    </xf>
    <xf numFmtId="178" fontId="15" fillId="0" borderId="72" xfId="8" applyNumberFormat="1" applyFont="1" applyBorder="1" applyAlignment="1">
      <alignment horizontal="right" vertical="center" shrinkToFit="1"/>
    </xf>
    <xf numFmtId="178" fontId="15" fillId="0" borderId="73" xfId="8" applyNumberFormat="1" applyFont="1" applyBorder="1" applyAlignment="1">
      <alignment horizontal="right" vertical="center" shrinkToFit="1"/>
    </xf>
    <xf numFmtId="178" fontId="15" fillId="0" borderId="74" xfId="8" applyNumberFormat="1" applyFont="1" applyBorder="1" applyAlignment="1">
      <alignment horizontal="right" vertical="center" shrinkToFit="1"/>
    </xf>
    <xf numFmtId="0" fontId="15" fillId="0" borderId="72" xfId="8" applyFont="1" applyBorder="1" applyAlignment="1">
      <alignment horizontal="left" vertical="center"/>
    </xf>
    <xf numFmtId="0" fontId="15" fillId="0" borderId="73" xfId="8" applyFont="1" applyBorder="1" applyAlignment="1">
      <alignment horizontal="left" vertical="center"/>
    </xf>
    <xf numFmtId="0" fontId="15" fillId="0" borderId="74" xfId="8" applyFont="1" applyBorder="1" applyAlignment="1">
      <alignment horizontal="left" vertical="center"/>
    </xf>
    <xf numFmtId="0" fontId="15" fillId="0" borderId="7" xfId="8" applyFont="1" applyBorder="1" applyAlignment="1">
      <alignment horizontal="left" vertical="center"/>
    </xf>
    <xf numFmtId="0" fontId="15" fillId="0" borderId="0" xfId="8" applyFont="1" applyAlignment="1">
      <alignment horizontal="left" vertical="center"/>
    </xf>
    <xf numFmtId="0" fontId="15" fillId="0" borderId="64" xfId="8" applyFont="1" applyBorder="1" applyAlignment="1">
      <alignment horizontal="left" vertical="center"/>
    </xf>
    <xf numFmtId="0" fontId="15" fillId="0" borderId="41" xfId="8" applyFont="1" applyBorder="1" applyAlignment="1">
      <alignment horizontal="center" vertical="center" wrapText="1"/>
    </xf>
    <xf numFmtId="0" fontId="15" fillId="0" borderId="12" xfId="8" applyFont="1" applyBorder="1" applyAlignment="1">
      <alignment horizontal="center" vertical="center"/>
    </xf>
    <xf numFmtId="0" fontId="15" fillId="0" borderId="46" xfId="8" applyFont="1" applyBorder="1" applyAlignment="1">
      <alignment horizontal="center" vertical="center"/>
    </xf>
    <xf numFmtId="0" fontId="15" fillId="0" borderId="37" xfId="8" applyFont="1" applyBorder="1" applyAlignment="1">
      <alignment horizontal="center" vertical="center"/>
    </xf>
    <xf numFmtId="0" fontId="15" fillId="0" borderId="52" xfId="8" applyFont="1" applyBorder="1" applyAlignment="1">
      <alignment horizontal="center" vertical="center"/>
    </xf>
    <xf numFmtId="0" fontId="15" fillId="0" borderId="40" xfId="8" applyFont="1" applyBorder="1" applyAlignment="1">
      <alignment horizontal="center" vertical="center"/>
    </xf>
    <xf numFmtId="0" fontId="15" fillId="0" borderId="12"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37" xfId="8" applyFont="1" applyBorder="1" applyAlignment="1">
      <alignment horizontal="center" vertical="center" wrapText="1"/>
    </xf>
    <xf numFmtId="0" fontId="15" fillId="0" borderId="52" xfId="8" applyFont="1" applyBorder="1" applyAlignment="1">
      <alignment horizontal="center" vertical="center" wrapText="1"/>
    </xf>
    <xf numFmtId="0" fontId="15"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13"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2" xfId="8" applyFont="1" applyBorder="1" applyAlignment="1">
      <alignment horizontal="center" vertical="center" wrapText="1"/>
    </xf>
    <xf numFmtId="0" fontId="21" fillId="0" borderId="65" xfId="8" applyFont="1" applyBorder="1" applyAlignment="1">
      <alignment horizontal="center" vertical="center" wrapText="1"/>
    </xf>
    <xf numFmtId="0" fontId="15" fillId="0" borderId="11" xfId="8" applyFont="1" applyBorder="1" applyAlignment="1">
      <alignment horizontal="center" vertical="center" textRotation="255"/>
    </xf>
    <xf numFmtId="0" fontId="15" fillId="0" borderId="12" xfId="8" applyFont="1" applyBorder="1" applyAlignment="1">
      <alignment horizontal="center" vertical="center" textRotation="255"/>
    </xf>
    <xf numFmtId="0" fontId="15" fillId="0" borderId="46" xfId="8" applyFont="1" applyBorder="1" applyAlignment="1">
      <alignment horizontal="center" vertical="center" textRotation="255"/>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38" xfId="8" applyFont="1" applyBorder="1" applyAlignment="1">
      <alignment horizontal="center" vertical="center" textRotation="255"/>
    </xf>
    <xf numFmtId="0" fontId="15" fillId="0" borderId="72" xfId="8" applyFont="1" applyBorder="1" applyAlignment="1">
      <alignment horizontal="center" vertical="center" textRotation="255"/>
    </xf>
    <xf numFmtId="0" fontId="15" fillId="0" borderId="73" xfId="8" applyFont="1" applyBorder="1" applyAlignment="1">
      <alignment horizontal="center" vertical="center" textRotation="255"/>
    </xf>
    <xf numFmtId="0" fontId="15" fillId="0" borderId="68" xfId="8" applyFont="1" applyBorder="1" applyAlignment="1">
      <alignment horizontal="center" vertical="center" textRotation="255"/>
    </xf>
    <xf numFmtId="0" fontId="15" fillId="0" borderId="41" xfId="8" applyFont="1" applyBorder="1" applyAlignment="1">
      <alignment horizontal="center" vertical="center"/>
    </xf>
    <xf numFmtId="0" fontId="21" fillId="0" borderId="46" xfId="8" applyFont="1" applyBorder="1" applyAlignment="1">
      <alignment horizontal="center" vertical="center" wrapText="1"/>
    </xf>
    <xf numFmtId="0" fontId="21" fillId="0" borderId="40" xfId="8" applyFont="1" applyBorder="1" applyAlignment="1">
      <alignment horizontal="center" vertical="center" wrapText="1"/>
    </xf>
    <xf numFmtId="0" fontId="15" fillId="0" borderId="41" xfId="8" applyFont="1" applyBorder="1" applyAlignment="1">
      <alignment horizontal="center" vertical="center" textRotation="255"/>
    </xf>
    <xf numFmtId="0" fontId="15" fillId="0" borderId="62" xfId="8" applyFont="1" applyBorder="1" applyAlignment="1">
      <alignment horizontal="center" vertical="center" textRotation="255"/>
    </xf>
    <xf numFmtId="0" fontId="15" fillId="0" borderId="37" xfId="8" applyFont="1" applyBorder="1" applyAlignment="1">
      <alignment horizontal="center" vertical="center" textRotation="255"/>
    </xf>
    <xf numFmtId="0" fontId="15" fillId="0" borderId="52" xfId="8" applyFont="1" applyBorder="1" applyAlignment="1">
      <alignment horizontal="center" vertical="center" textRotation="255"/>
    </xf>
    <xf numFmtId="0" fontId="15" fillId="0" borderId="40" xfId="8" applyFont="1" applyBorder="1" applyAlignment="1">
      <alignment horizontal="center" vertical="center" textRotation="255"/>
    </xf>
    <xf numFmtId="0" fontId="15" fillId="0" borderId="44" xfId="8" applyFont="1" applyBorder="1">
      <alignment vertical="center"/>
    </xf>
    <xf numFmtId="0" fontId="15" fillId="0" borderId="18" xfId="8" applyFont="1" applyBorder="1">
      <alignment vertical="center"/>
    </xf>
    <xf numFmtId="0" fontId="15" fillId="0" borderId="43" xfId="8" applyFont="1" applyBorder="1">
      <alignment vertical="center"/>
    </xf>
    <xf numFmtId="178" fontId="15" fillId="0" borderId="44" xfId="8" applyNumberFormat="1" applyFont="1" applyBorder="1" applyAlignment="1">
      <alignment horizontal="right" vertical="center"/>
    </xf>
    <xf numFmtId="178" fontId="15" fillId="0" borderId="18" xfId="8" applyNumberFormat="1" applyFont="1" applyBorder="1" applyAlignment="1">
      <alignment horizontal="right" vertical="center"/>
    </xf>
    <xf numFmtId="178" fontId="15" fillId="0" borderId="43" xfId="8" applyNumberFormat="1" applyFont="1" applyBorder="1" applyAlignment="1">
      <alignment horizontal="right" vertical="center"/>
    </xf>
    <xf numFmtId="0" fontId="15" fillId="0" borderId="70" xfId="8" applyFont="1" applyBorder="1" applyAlignment="1">
      <alignment horizontal="center" vertical="center" shrinkToFit="1"/>
    </xf>
    <xf numFmtId="0" fontId="15" fillId="0" borderId="73" xfId="8" applyFont="1" applyBorder="1" applyAlignment="1">
      <alignment horizontal="center" vertical="center" shrinkToFit="1"/>
    </xf>
    <xf numFmtId="0" fontId="15" fillId="0" borderId="68" xfId="8" applyFont="1" applyBorder="1" applyAlignment="1">
      <alignment horizontal="center" vertical="center" shrinkToFit="1"/>
    </xf>
    <xf numFmtId="0" fontId="22" fillId="0" borderId="31" xfId="8" applyFont="1" applyBorder="1">
      <alignment vertical="center"/>
    </xf>
    <xf numFmtId="0" fontId="22" fillId="0" borderId="42" xfId="8" applyFont="1" applyBorder="1">
      <alignment vertical="center"/>
    </xf>
    <xf numFmtId="0" fontId="15" fillId="0" borderId="39" xfId="8" applyFont="1" applyBorder="1" applyAlignment="1">
      <alignment horizontal="center" vertical="center"/>
    </xf>
    <xf numFmtId="0" fontId="15" fillId="0" borderId="31" xfId="8" applyFont="1" applyBorder="1" applyAlignment="1">
      <alignment horizontal="center" vertical="center"/>
    </xf>
    <xf numFmtId="0" fontId="15" fillId="0" borderId="81" xfId="8" applyFont="1" applyBorder="1" applyAlignment="1">
      <alignment horizontal="center" vertical="center"/>
    </xf>
    <xf numFmtId="0" fontId="15" fillId="0" borderId="25" xfId="8" applyFont="1" applyBorder="1" applyAlignment="1">
      <alignment horizontal="center" vertical="center"/>
    </xf>
    <xf numFmtId="0" fontId="15" fillId="0" borderId="26" xfId="8" applyFont="1" applyBorder="1" applyAlignment="1">
      <alignment horizontal="center" vertical="center"/>
    </xf>
    <xf numFmtId="0" fontId="15" fillId="0" borderId="78" xfId="8" applyFont="1" applyBorder="1" applyAlignment="1">
      <alignment horizontal="center" vertical="center"/>
    </xf>
    <xf numFmtId="0" fontId="15" fillId="0" borderId="75" xfId="8" applyFont="1" applyBorder="1" applyAlignment="1">
      <alignment horizontal="center" vertical="center"/>
    </xf>
    <xf numFmtId="0" fontId="15" fillId="0" borderId="49" xfId="8" applyFont="1" applyBorder="1" applyAlignment="1">
      <alignment horizontal="center" vertical="center"/>
    </xf>
    <xf numFmtId="183" fontId="15" fillId="0" borderId="49" xfId="8" applyNumberFormat="1" applyFont="1" applyBorder="1" applyAlignment="1">
      <alignment horizontal="right" vertical="center" shrinkToFit="1"/>
    </xf>
    <xf numFmtId="183" fontId="15" fillId="0" borderId="79" xfId="8" applyNumberFormat="1" applyFont="1" applyBorder="1" applyAlignment="1">
      <alignment horizontal="right" vertical="center" shrinkToFit="1"/>
    </xf>
    <xf numFmtId="183" fontId="15" fillId="0" borderId="6" xfId="8" applyNumberFormat="1" applyFont="1" applyBorder="1" applyAlignment="1">
      <alignment horizontal="right" vertical="center" shrinkToFit="1"/>
    </xf>
    <xf numFmtId="181" fontId="15" fillId="0" borderId="43" xfId="8" applyNumberFormat="1" applyFont="1" applyBorder="1" applyAlignment="1">
      <alignment horizontal="right" vertical="center" shrinkToFit="1"/>
    </xf>
    <xf numFmtId="0" fontId="15" fillId="0" borderId="30" xfId="8" applyFont="1" applyBorder="1">
      <alignment vertical="center"/>
    </xf>
    <xf numFmtId="178" fontId="15" fillId="0" borderId="49" xfId="8" applyNumberFormat="1" applyFont="1" applyBorder="1" applyAlignment="1">
      <alignment horizontal="right" vertical="center" shrinkToFit="1"/>
    </xf>
    <xf numFmtId="178" fontId="15" fillId="0" borderId="79" xfId="8" applyNumberFormat="1" applyFont="1" applyBorder="1" applyAlignment="1">
      <alignment horizontal="right" vertical="center" shrinkToFit="1"/>
    </xf>
    <xf numFmtId="178" fontId="15" fillId="0" borderId="6" xfId="8" applyNumberFormat="1" applyFont="1" applyBorder="1" applyAlignment="1">
      <alignment horizontal="right" vertical="center" shrinkToFit="1"/>
    </xf>
    <xf numFmtId="181" fontId="15" fillId="0" borderId="73" xfId="8" applyNumberFormat="1" applyFont="1" applyBorder="1" applyAlignment="1">
      <alignment horizontal="right" vertical="center"/>
    </xf>
    <xf numFmtId="181" fontId="15" fillId="0" borderId="74" xfId="8" applyNumberFormat="1" applyFont="1" applyBorder="1" applyAlignment="1">
      <alignment horizontal="right" vertical="center"/>
    </xf>
    <xf numFmtId="0" fontId="15" fillId="0" borderId="17" xfId="8" applyFont="1" applyBorder="1">
      <alignment vertical="center"/>
    </xf>
    <xf numFmtId="0" fontId="15" fillId="0" borderId="22" xfId="8" applyFont="1" applyBorder="1" applyAlignment="1">
      <alignment horizontal="center" vertical="center"/>
    </xf>
    <xf numFmtId="0" fontId="15" fillId="0" borderId="19" xfId="8" applyFont="1" applyBorder="1" applyAlignment="1">
      <alignment horizontal="center" vertical="center"/>
    </xf>
    <xf numFmtId="0" fontId="15" fillId="0" borderId="80" xfId="8" applyFont="1" applyBorder="1" applyAlignment="1">
      <alignment horizontal="center" vertical="center"/>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72" xfId="8" applyFont="1" applyBorder="1" applyAlignment="1">
      <alignment horizontal="center" vertical="center"/>
    </xf>
    <xf numFmtId="0" fontId="15" fillId="0" borderId="73" xfId="8" applyFont="1" applyBorder="1" applyAlignment="1">
      <alignment horizontal="center" vertical="center"/>
    </xf>
    <xf numFmtId="178" fontId="15" fillId="0" borderId="8" xfId="8" applyNumberFormat="1" applyFont="1" applyBorder="1" applyAlignment="1">
      <alignment horizontal="right" vertical="center"/>
    </xf>
    <xf numFmtId="178" fontId="15" fillId="0" borderId="9" xfId="8" applyNumberFormat="1" applyFont="1" applyBorder="1" applyAlignment="1">
      <alignment horizontal="right" vertical="center"/>
    </xf>
    <xf numFmtId="0" fontId="19" fillId="0" borderId="44" xfId="9" applyFont="1" applyBorder="1" applyAlignment="1">
      <alignment horizontal="center" vertical="center" shrinkToFit="1"/>
    </xf>
    <xf numFmtId="0" fontId="19" fillId="0" borderId="18" xfId="9" applyFont="1" applyBorder="1" applyAlignment="1">
      <alignment horizontal="center" vertical="center" shrinkToFit="1"/>
    </xf>
    <xf numFmtId="0" fontId="19" fillId="0" borderId="43" xfId="9" applyFont="1" applyBorder="1" applyAlignment="1">
      <alignment horizontal="center" vertical="center" shrinkToFit="1"/>
    </xf>
    <xf numFmtId="185" fontId="19" fillId="0" borderId="41" xfId="8" applyNumberFormat="1" applyFont="1" applyBorder="1" applyAlignment="1">
      <alignment horizontal="right" vertical="center" shrinkToFit="1"/>
    </xf>
    <xf numFmtId="185" fontId="19" fillId="0" borderId="12" xfId="8" applyNumberFormat="1" applyFont="1" applyBorder="1" applyAlignment="1">
      <alignment horizontal="right" vertical="center" shrinkToFit="1"/>
    </xf>
    <xf numFmtId="185" fontId="19" fillId="0" borderId="13" xfId="8" applyNumberFormat="1" applyFont="1" applyBorder="1" applyAlignment="1">
      <alignment horizontal="right" vertical="center" shrinkToFit="1"/>
    </xf>
    <xf numFmtId="0" fontId="15" fillId="0" borderId="11" xfId="8" applyFont="1" applyBorder="1" applyAlignment="1">
      <alignment horizontal="center" vertical="center"/>
    </xf>
    <xf numFmtId="0" fontId="15" fillId="0" borderId="68" xfId="8" applyFont="1" applyBorder="1" applyAlignment="1">
      <alignment horizontal="center" vertical="center"/>
    </xf>
    <xf numFmtId="0" fontId="19" fillId="0" borderId="41" xfId="8" applyFont="1" applyBorder="1">
      <alignment vertical="center"/>
    </xf>
    <xf numFmtId="0" fontId="19" fillId="0" borderId="12" xfId="8" applyFont="1" applyBorder="1">
      <alignment vertical="center"/>
    </xf>
    <xf numFmtId="0" fontId="19" fillId="0" borderId="46" xfId="8" applyFont="1" applyBorder="1">
      <alignment vertical="center"/>
    </xf>
    <xf numFmtId="181" fontId="15" fillId="0" borderId="39" xfId="8" applyNumberFormat="1" applyFont="1" applyBorder="1" applyAlignment="1">
      <alignment horizontal="right" vertical="center" shrinkToFit="1"/>
    </xf>
    <xf numFmtId="181" fontId="15" fillId="0" borderId="31" xfId="8" applyNumberFormat="1" applyFont="1" applyBorder="1" applyAlignment="1">
      <alignment horizontal="right" vertical="center" shrinkToFit="1"/>
    </xf>
    <xf numFmtId="181" fontId="15" fillId="0" borderId="42" xfId="8" applyNumberFormat="1" applyFont="1" applyBorder="1" applyAlignment="1">
      <alignment horizontal="right" vertical="center" shrinkToFit="1"/>
    </xf>
    <xf numFmtId="181" fontId="15" fillId="0" borderId="32" xfId="8" applyNumberFormat="1" applyFont="1" applyBorder="1" applyAlignment="1">
      <alignment horizontal="right" vertical="center" shrinkToFit="1"/>
    </xf>
    <xf numFmtId="0" fontId="19" fillId="0" borderId="41" xfId="9" applyFont="1" applyBorder="1" applyAlignment="1">
      <alignment horizontal="center" vertical="center" shrinkToFit="1"/>
    </xf>
    <xf numFmtId="0" fontId="19" fillId="0" borderId="12" xfId="9" applyFont="1" applyBorder="1" applyAlignment="1">
      <alignment horizontal="center" vertical="center" shrinkToFit="1"/>
    </xf>
    <xf numFmtId="0" fontId="19" fillId="0" borderId="46" xfId="9" applyFont="1" applyBorder="1" applyAlignment="1">
      <alignment horizontal="center"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15" fillId="0" borderId="24" xfId="8" applyFont="1" applyBorder="1" applyAlignment="1">
      <alignment horizontal="center" vertical="center"/>
    </xf>
    <xf numFmtId="181" fontId="15" fillId="0" borderId="72" xfId="8" applyNumberFormat="1" applyFont="1" applyBorder="1" applyAlignment="1">
      <alignment horizontal="right" vertical="center" shrinkToFit="1"/>
    </xf>
    <xf numFmtId="181" fontId="15" fillId="0" borderId="73" xfId="8" applyNumberFormat="1" applyFont="1" applyBorder="1" applyAlignment="1">
      <alignment horizontal="right" vertical="center" shrinkToFit="1"/>
    </xf>
    <xf numFmtId="181" fontId="15" fillId="0" borderId="74" xfId="8" applyNumberFormat="1" applyFont="1" applyBorder="1" applyAlignment="1">
      <alignment horizontal="right" vertical="center" shrinkToFit="1"/>
    </xf>
    <xf numFmtId="0" fontId="15" fillId="0" borderId="36" xfId="10" applyBorder="1" applyAlignment="1">
      <alignment horizontal="left" vertical="center"/>
    </xf>
    <xf numFmtId="0" fontId="15" fillId="0" borderId="8" xfId="10" applyBorder="1" applyAlignment="1">
      <alignment horizontal="left" vertical="center"/>
    </xf>
    <xf numFmtId="0" fontId="15" fillId="0" borderId="9" xfId="10" applyBorder="1" applyAlignment="1">
      <alignment horizontal="left" vertical="center"/>
    </xf>
    <xf numFmtId="183" fontId="15" fillId="0" borderId="7" xfId="8" applyNumberFormat="1" applyFont="1" applyBorder="1" applyAlignment="1">
      <alignment horizontal="right" vertical="center" shrinkToFit="1"/>
    </xf>
    <xf numFmtId="183" fontId="15" fillId="0" borderId="0" xfId="8" applyNumberFormat="1" applyFont="1" applyAlignment="1">
      <alignment horizontal="right" vertical="center" shrinkToFit="1"/>
    </xf>
    <xf numFmtId="183" fontId="15" fillId="0" borderId="64" xfId="8" applyNumberFormat="1" applyFont="1" applyBorder="1" applyAlignment="1">
      <alignment horizontal="right" vertical="center" shrinkToFit="1"/>
    </xf>
    <xf numFmtId="0" fontId="15" fillId="0" borderId="36" xfId="8" applyFont="1" applyBorder="1" applyAlignment="1">
      <alignment horizontal="center" vertical="center" wrapText="1"/>
    </xf>
    <xf numFmtId="0" fontId="15" fillId="0" borderId="8" xfId="8" applyFont="1" applyBorder="1" applyAlignment="1">
      <alignment horizontal="center" vertical="center" wrapText="1"/>
    </xf>
    <xf numFmtId="0" fontId="15" fillId="0" borderId="23" xfId="8" applyFont="1" applyBorder="1" applyAlignment="1">
      <alignment horizontal="center" vertical="center" wrapText="1"/>
    </xf>
    <xf numFmtId="0" fontId="15" fillId="0" borderId="7" xfId="8" applyFont="1" applyBorder="1" applyAlignment="1">
      <alignment horizontal="center" vertical="center" wrapText="1"/>
    </xf>
    <xf numFmtId="0" fontId="15" fillId="0" borderId="0" xfId="8" applyFont="1" applyAlignment="1">
      <alignment horizontal="center" vertical="center" wrapText="1"/>
    </xf>
    <xf numFmtId="0" fontId="15" fillId="0" borderId="38" xfId="8" applyFont="1" applyBorder="1" applyAlignment="1">
      <alignment horizontal="center" vertical="center" wrapText="1"/>
    </xf>
    <xf numFmtId="0" fontId="15" fillId="0" borderId="72" xfId="8" applyFont="1" applyBorder="1" applyAlignment="1">
      <alignment horizontal="center" vertical="center" wrapText="1"/>
    </xf>
    <xf numFmtId="0" fontId="15" fillId="0" borderId="73" xfId="8" applyFont="1" applyBorder="1" applyAlignment="1">
      <alignment horizontal="center" vertical="center" wrapText="1"/>
    </xf>
    <xf numFmtId="0" fontId="15" fillId="0" borderId="68" xfId="8" applyFont="1" applyBorder="1" applyAlignment="1">
      <alignment horizontal="center" vertical="center" wrapText="1"/>
    </xf>
    <xf numFmtId="0" fontId="19" fillId="0" borderId="60" xfId="8" applyFont="1" applyBorder="1">
      <alignment vertical="center"/>
    </xf>
    <xf numFmtId="0" fontId="19" fillId="0" borderId="25" xfId="8" applyFont="1" applyBorder="1">
      <alignment vertical="center"/>
    </xf>
    <xf numFmtId="0" fontId="19" fillId="0" borderId="77" xfId="8" applyFont="1" applyBorder="1">
      <alignment vertical="center"/>
    </xf>
    <xf numFmtId="178" fontId="19" fillId="0" borderId="60"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15" fillId="0" borderId="30" xfId="8" applyFont="1" applyBorder="1" applyAlignment="1">
      <alignment horizontal="center" vertical="center"/>
    </xf>
    <xf numFmtId="0" fontId="15" fillId="0" borderId="42" xfId="8" applyFont="1" applyBorder="1" applyAlignment="1">
      <alignment horizontal="center" vertical="center"/>
    </xf>
    <xf numFmtId="0" fontId="15" fillId="0" borderId="32" xfId="8" applyFont="1" applyBorder="1" applyAlignment="1">
      <alignment horizontal="center" vertical="center"/>
    </xf>
    <xf numFmtId="0" fontId="19" fillId="0" borderId="31" xfId="8" applyFont="1" applyBorder="1">
      <alignment vertical="center"/>
    </xf>
    <xf numFmtId="0" fontId="19" fillId="0" borderId="42" xfId="8" applyFont="1" applyBorder="1">
      <alignment vertical="center"/>
    </xf>
    <xf numFmtId="185" fontId="15" fillId="0" borderId="44" xfId="8" applyNumberFormat="1" applyFont="1" applyBorder="1" applyAlignment="1">
      <alignment horizontal="right" vertical="center" shrinkToFit="1"/>
    </xf>
    <xf numFmtId="185" fontId="15" fillId="0" borderId="18" xfId="8" applyNumberFormat="1" applyFont="1" applyBorder="1" applyAlignment="1">
      <alignment horizontal="right" vertical="center" shrinkToFit="1"/>
    </xf>
    <xf numFmtId="185" fontId="15" fillId="0" borderId="19" xfId="8" applyNumberFormat="1" applyFont="1" applyBorder="1" applyAlignment="1">
      <alignment horizontal="right" vertical="center" shrinkToFit="1"/>
    </xf>
    <xf numFmtId="0" fontId="15" fillId="0" borderId="1" xfId="8" applyFont="1" applyBorder="1" applyAlignment="1">
      <alignment horizontal="center" vertical="center"/>
    </xf>
    <xf numFmtId="0" fontId="15" fillId="0" borderId="2" xfId="8" applyFont="1" applyBorder="1" applyAlignment="1">
      <alignment horizontal="center" vertical="center"/>
    </xf>
    <xf numFmtId="0" fontId="15" fillId="0" borderId="76" xfId="8" applyFont="1" applyBorder="1">
      <alignment vertical="center"/>
    </xf>
    <xf numFmtId="0" fontId="15" fillId="0" borderId="25" xfId="8" applyFont="1" applyBorder="1">
      <alignment vertical="center"/>
    </xf>
    <xf numFmtId="0" fontId="15" fillId="0" borderId="77" xfId="8" applyFont="1" applyBorder="1">
      <alignment vertical="center"/>
    </xf>
    <xf numFmtId="178" fontId="15" fillId="0" borderId="76" xfId="8" applyNumberFormat="1" applyFont="1" applyBorder="1" applyAlignment="1">
      <alignment horizontal="right" vertical="center" shrinkToFit="1"/>
    </xf>
    <xf numFmtId="178" fontId="15" fillId="0" borderId="25" xfId="8" applyNumberFormat="1" applyFont="1" applyBorder="1" applyAlignment="1">
      <alignment horizontal="right" vertical="center" shrinkToFit="1"/>
    </xf>
    <xf numFmtId="178" fontId="15" fillId="0" borderId="26" xfId="8" applyNumberFormat="1" applyFont="1" applyBorder="1" applyAlignment="1">
      <alignment horizontal="right" vertical="center" shrinkToFit="1"/>
    </xf>
    <xf numFmtId="0" fontId="15" fillId="0" borderId="9" xfId="8" applyFont="1" applyBorder="1" applyAlignment="1">
      <alignment horizontal="center" vertical="center"/>
    </xf>
    <xf numFmtId="0" fontId="15" fillId="0" borderId="7" xfId="8" applyFont="1" applyBorder="1" applyAlignment="1">
      <alignment horizontal="center" vertical="center"/>
    </xf>
    <xf numFmtId="0" fontId="15" fillId="0" borderId="64" xfId="8" applyFont="1" applyBorder="1" applyAlignment="1">
      <alignment horizontal="center" vertical="center"/>
    </xf>
    <xf numFmtId="182" fontId="15" fillId="0" borderId="7" xfId="8" applyNumberFormat="1" applyFont="1" applyBorder="1" applyAlignment="1">
      <alignment horizontal="right" vertical="center" shrinkToFit="1"/>
    </xf>
    <xf numFmtId="182" fontId="15" fillId="0" borderId="0" xfId="8" applyNumberFormat="1" applyFont="1" applyAlignment="1">
      <alignment horizontal="right" vertical="center" shrinkToFit="1"/>
    </xf>
    <xf numFmtId="182" fontId="15" fillId="0" borderId="64" xfId="8" applyNumberFormat="1" applyFont="1" applyBorder="1" applyAlignment="1">
      <alignment horizontal="right" vertical="center" shrinkToFit="1"/>
    </xf>
    <xf numFmtId="0" fontId="15" fillId="0" borderId="14" xfId="8" applyFont="1" applyBorder="1" applyAlignment="1">
      <alignment horizontal="center" vertical="center"/>
    </xf>
    <xf numFmtId="0" fontId="15" fillId="0" borderId="15" xfId="8" applyFont="1" applyBorder="1" applyAlignment="1">
      <alignment horizontal="center" vertical="center"/>
    </xf>
    <xf numFmtId="0" fontId="15" fillId="0" borderId="47" xfId="8" applyFont="1" applyBorder="1" applyAlignment="1">
      <alignment horizontal="center" vertical="center"/>
    </xf>
    <xf numFmtId="0" fontId="15" fillId="0" borderId="38" xfId="8" applyFont="1" applyBorder="1" applyAlignment="1">
      <alignment horizontal="center" vertical="center"/>
    </xf>
    <xf numFmtId="0" fontId="15" fillId="0" borderId="61" xfId="8" applyFont="1" applyBorder="1" applyAlignment="1">
      <alignment horizontal="center" vertical="center"/>
    </xf>
    <xf numFmtId="0" fontId="15" fillId="0" borderId="48" xfId="8" applyFont="1" applyBorder="1" applyAlignment="1">
      <alignment horizontal="center" vertical="center"/>
    </xf>
    <xf numFmtId="0" fontId="15" fillId="0" borderId="69" xfId="8" applyFont="1" applyBorder="1" applyAlignment="1">
      <alignment horizontal="center" vertical="center"/>
    </xf>
    <xf numFmtId="0" fontId="15" fillId="0" borderId="16" xfId="8" applyFont="1" applyBorder="1" applyAlignment="1">
      <alignment horizontal="center" vertical="center"/>
    </xf>
    <xf numFmtId="0" fontId="15" fillId="0" borderId="62" xfId="8" applyFont="1" applyBorder="1" applyAlignment="1">
      <alignment horizontal="center" vertical="center"/>
    </xf>
    <xf numFmtId="0" fontId="15" fillId="0" borderId="63" xfId="8" applyFont="1" applyBorder="1" applyAlignment="1">
      <alignment horizontal="center" vertical="center"/>
    </xf>
    <xf numFmtId="0" fontId="15" fillId="0" borderId="70" xfId="8" applyFont="1" applyBorder="1" applyAlignment="1">
      <alignment horizontal="center" vertical="center"/>
    </xf>
    <xf numFmtId="0" fontId="15" fillId="0" borderId="71" xfId="8" applyFont="1" applyBorder="1" applyAlignment="1">
      <alignment horizontal="center" vertical="center"/>
    </xf>
    <xf numFmtId="49" fontId="15" fillId="0" borderId="41" xfId="8" applyNumberFormat="1" applyFont="1" applyBorder="1" applyAlignment="1">
      <alignment horizontal="center" vertical="center"/>
    </xf>
    <xf numFmtId="49" fontId="15" fillId="0" borderId="12" xfId="8" applyNumberFormat="1" applyFont="1" applyBorder="1" applyAlignment="1">
      <alignment horizontal="center" vertical="center"/>
    </xf>
    <xf numFmtId="49" fontId="15" fillId="0" borderId="13" xfId="8" applyNumberFormat="1" applyFont="1" applyBorder="1" applyAlignment="1">
      <alignment horizontal="center" vertical="center"/>
    </xf>
    <xf numFmtId="49" fontId="15" fillId="0" borderId="62" xfId="8" applyNumberFormat="1" applyFont="1" applyBorder="1" applyAlignment="1">
      <alignment horizontal="center" vertical="center"/>
    </xf>
    <xf numFmtId="49" fontId="15" fillId="0" borderId="64" xfId="8" applyNumberFormat="1" applyFont="1" applyBorder="1" applyAlignment="1">
      <alignment horizontal="center" vertical="center"/>
    </xf>
    <xf numFmtId="49" fontId="15" fillId="0" borderId="70" xfId="8" applyNumberFormat="1" applyFont="1" applyBorder="1" applyAlignment="1">
      <alignment horizontal="center" vertical="center"/>
    </xf>
    <xf numFmtId="49" fontId="15" fillId="0" borderId="73" xfId="8" applyNumberFormat="1" applyFont="1" applyBorder="1" applyAlignment="1">
      <alignment horizontal="center" vertical="center"/>
    </xf>
    <xf numFmtId="49" fontId="15" fillId="0" borderId="74" xfId="8" applyNumberFormat="1" applyFont="1" applyBorder="1" applyAlignment="1">
      <alignment horizontal="center"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1" fontId="15" fillId="0" borderId="36" xfId="8" applyNumberFormat="1" applyFont="1" applyBorder="1" applyAlignment="1">
      <alignment horizontal="right" vertical="center" shrinkToFit="1"/>
    </xf>
    <xf numFmtId="181" fontId="15" fillId="0" borderId="8" xfId="8" applyNumberFormat="1" applyFont="1" applyBorder="1" applyAlignment="1">
      <alignment horizontal="right" vertical="center" shrinkToFit="1"/>
    </xf>
    <xf numFmtId="181" fontId="15" fillId="0" borderId="9" xfId="8" applyNumberFormat="1" applyFont="1" applyBorder="1" applyAlignment="1">
      <alignment horizontal="right" vertical="center" shrinkToFit="1"/>
    </xf>
    <xf numFmtId="49" fontId="16" fillId="0" borderId="0" xfId="8" applyNumberFormat="1" applyFont="1" applyAlignment="1">
      <alignment horizontal="center" vertical="center"/>
    </xf>
    <xf numFmtId="0" fontId="15" fillId="0" borderId="4" xfId="8" applyFont="1" applyBorder="1" applyAlignment="1">
      <alignment horizontal="center" vertical="center"/>
    </xf>
    <xf numFmtId="0" fontId="15" fillId="0" borderId="23" xfId="8" applyFont="1" applyBorder="1" applyAlignment="1">
      <alignment horizontal="center" vertical="center"/>
    </xf>
    <xf numFmtId="0" fontId="15" fillId="0" borderId="5" xfId="8" applyFont="1" applyBorder="1" applyAlignment="1">
      <alignment horizontal="center" vertical="center"/>
    </xf>
    <xf numFmtId="0" fontId="15" fillId="0" borderId="66" xfId="8" applyFont="1" applyBorder="1" applyAlignment="1">
      <alignment horizontal="center" vertical="center"/>
    </xf>
    <xf numFmtId="0" fontId="15" fillId="0" borderId="45" xfId="8" applyFont="1" applyBorder="1" applyAlignment="1">
      <alignment horizontal="center" vertical="center"/>
    </xf>
    <xf numFmtId="0" fontId="15" fillId="0" borderId="60" xfId="8" applyFont="1" applyBorder="1" applyAlignment="1">
      <alignment horizontal="center" vertical="center"/>
    </xf>
    <xf numFmtId="0" fontId="15" fillId="0" borderId="10" xfId="8" applyFont="1" applyBorder="1" applyAlignment="1">
      <alignment horizontal="center" vertical="center"/>
    </xf>
    <xf numFmtId="0" fontId="15" fillId="0" borderId="67" xfId="8" applyFont="1" applyBorder="1" applyAlignment="1">
      <alignment horizontal="center" vertical="center"/>
    </xf>
    <xf numFmtId="0" fontId="15" fillId="0" borderId="65" xfId="8" applyFont="1" applyBorder="1" applyAlignment="1">
      <alignment horizontal="center" vertical="center"/>
    </xf>
    <xf numFmtId="0" fontId="15" fillId="0" borderId="3" xfId="8" applyFont="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lignment vertical="center"/>
    </xf>
    <xf numFmtId="0" fontId="15" fillId="0" borderId="38" xfId="11" applyFont="1" applyBorder="1">
      <alignment vertical="center"/>
    </xf>
    <xf numFmtId="178" fontId="15" fillId="0" borderId="62"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78" fontId="15" fillId="0" borderId="0" xfId="11" applyNumberFormat="1" applyFont="1" applyAlignment="1">
      <alignment horizontal="right" vertical="center" shrinkToFit="1"/>
    </xf>
    <xf numFmtId="178" fontId="15" fillId="0" borderId="85" xfId="11" applyNumberFormat="1" applyFont="1" applyBorder="1" applyAlignment="1">
      <alignment horizontal="right" vertical="center" shrinkToFit="1"/>
    </xf>
    <xf numFmtId="181" fontId="15" fillId="0" borderId="88" xfId="11" applyNumberFormat="1" applyFont="1" applyBorder="1" applyAlignment="1">
      <alignment horizontal="right" vertical="center" shrinkToFit="1"/>
    </xf>
    <xf numFmtId="181" fontId="15" fillId="0" borderId="0" xfId="11" applyNumberFormat="1" applyFont="1" applyAlignment="1">
      <alignment horizontal="right" vertical="center" shrinkToFit="1"/>
    </xf>
    <xf numFmtId="181" fontId="15" fillId="0" borderId="85" xfId="11" applyNumberFormat="1" applyFont="1" applyBorder="1" applyAlignment="1">
      <alignment horizontal="right" vertical="center" shrinkToFit="1"/>
    </xf>
    <xf numFmtId="178" fontId="15" fillId="0" borderId="88" xfId="11" applyNumberFormat="1" applyFont="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Border="1" applyAlignment="1">
      <alignment horizontal="right" vertical="center" shrinkToFit="1"/>
    </xf>
    <xf numFmtId="0" fontId="1" fillId="0" borderId="52" xfId="11" applyBorder="1" applyAlignment="1">
      <alignment horizontal="right" vertical="center" shrinkToFit="1"/>
    </xf>
    <xf numFmtId="0" fontId="1" fillId="0" borderId="89" xfId="11" applyBorder="1" applyAlignment="1">
      <alignment horizontal="right" vertical="center" shrinkToFit="1"/>
    </xf>
    <xf numFmtId="181" fontId="15" fillId="0" borderId="91" xfId="11" applyNumberFormat="1" applyFont="1" applyBorder="1" applyAlignment="1">
      <alignment horizontal="right" vertical="center" shrinkToFit="1"/>
    </xf>
    <xf numFmtId="181" fontId="1" fillId="0" borderId="52"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5" fillId="0" borderId="91" xfId="11" applyNumberFormat="1" applyFont="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15" fillId="0" borderId="62" xfId="11" applyFont="1" applyBorder="1" applyAlignment="1">
      <alignment horizontal="left" vertical="center"/>
    </xf>
    <xf numFmtId="0" fontId="15" fillId="0" borderId="0" xfId="11" applyFont="1" applyAlignment="1">
      <alignment horizontal="left" vertical="center"/>
    </xf>
    <xf numFmtId="0" fontId="15" fillId="0" borderId="38" xfId="11" applyFont="1" applyBorder="1" applyAlignment="1">
      <alignment horizontal="left" vertical="center"/>
    </xf>
    <xf numFmtId="0" fontId="1" fillId="0" borderId="38" xfId="11" applyBorder="1" applyAlignment="1">
      <alignment horizontal="right" vertical="center" shrinkToFit="1"/>
    </xf>
    <xf numFmtId="178" fontId="15" fillId="0" borderId="38" xfId="11" applyNumberFormat="1" applyFont="1" applyBorder="1" applyAlignment="1">
      <alignment horizontal="right" vertical="center" shrinkToFit="1"/>
    </xf>
    <xf numFmtId="0" fontId="15" fillId="0" borderId="62" xfId="11" applyFont="1" applyBorder="1" applyAlignment="1">
      <alignment horizontal="center" vertical="center" wrapText="1"/>
    </xf>
    <xf numFmtId="0" fontId="15" fillId="0" borderId="0" xfId="11" applyFont="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37" xfId="11" applyFont="1" applyBorder="1" applyAlignment="1">
      <alignment horizontal="left" vertical="center"/>
    </xf>
    <xf numFmtId="0" fontId="15" fillId="0" borderId="52" xfId="11" applyFont="1" applyBorder="1" applyAlignment="1">
      <alignment horizontal="left" vertical="center"/>
    </xf>
    <xf numFmtId="0" fontId="15" fillId="0" borderId="40" xfId="11" applyFont="1" applyBorder="1" applyAlignment="1">
      <alignment horizontal="left" vertical="center"/>
    </xf>
    <xf numFmtId="178" fontId="15" fillId="0" borderId="52" xfId="11" applyNumberFormat="1" applyFont="1" applyBorder="1" applyAlignment="1">
      <alignment horizontal="right" vertical="center" shrinkToFit="1"/>
    </xf>
    <xf numFmtId="0" fontId="1" fillId="0" borderId="40" xfId="11" applyBorder="1" applyAlignment="1">
      <alignment horizontal="right" vertical="center" shrinkToFit="1"/>
    </xf>
    <xf numFmtId="178" fontId="15" fillId="0" borderId="40" xfId="11" applyNumberFormat="1" applyFont="1" applyBorder="1" applyAlignment="1">
      <alignment horizontal="right" vertical="center" shrinkToFit="1"/>
    </xf>
    <xf numFmtId="178" fontId="15" fillId="0" borderId="89" xfId="11" applyNumberFormat="1" applyFont="1" applyBorder="1" applyAlignment="1">
      <alignment horizontal="right" vertical="center" shrinkToFit="1"/>
    </xf>
    <xf numFmtId="181" fontId="15" fillId="0" borderId="90" xfId="11" applyNumberFormat="1" applyFont="1" applyBorder="1" applyAlignment="1">
      <alignment horizontal="right" vertical="center" shrinkToFit="1"/>
    </xf>
    <xf numFmtId="178" fontId="15" fillId="0" borderId="90" xfId="11" applyNumberFormat="1" applyFont="1" applyBorder="1" applyAlignment="1">
      <alignment horizontal="right" vertical="center" shrinkToFit="1"/>
    </xf>
    <xf numFmtId="181" fontId="15" fillId="0" borderId="52" xfId="11" applyNumberFormat="1" applyFont="1" applyBorder="1" applyAlignment="1">
      <alignment horizontal="right" vertical="center" shrinkToFit="1"/>
    </xf>
    <xf numFmtId="181" fontId="15" fillId="0" borderId="40" xfId="11" applyNumberFormat="1" applyFont="1" applyBorder="1" applyAlignment="1">
      <alignment horizontal="right" vertical="center" shrinkToFit="1"/>
    </xf>
    <xf numFmtId="181" fontId="15" fillId="0" borderId="86" xfId="11" applyNumberFormat="1" applyFont="1" applyBorder="1" applyAlignment="1">
      <alignment horizontal="right" vertical="center" shrinkToFit="1"/>
    </xf>
    <xf numFmtId="178" fontId="15" fillId="0" borderId="86" xfId="11" applyNumberFormat="1" applyFont="1" applyBorder="1" applyAlignment="1">
      <alignment horizontal="right" vertical="center" shrinkToFit="1"/>
    </xf>
    <xf numFmtId="181" fontId="15" fillId="0" borderId="38" xfId="11" applyNumberFormat="1" applyFont="1" applyBorder="1" applyAlignment="1">
      <alignment horizontal="right" vertical="center" shrinkToFit="1"/>
    </xf>
    <xf numFmtId="178" fontId="15" fillId="0" borderId="41" xfId="11" applyNumberFormat="1" applyFont="1" applyBorder="1" applyAlignment="1">
      <alignment horizontal="right" vertical="center" shrinkToFit="1"/>
    </xf>
    <xf numFmtId="178" fontId="15" fillId="0" borderId="12" xfId="11" applyNumberFormat="1" applyFont="1" applyBorder="1" applyAlignment="1">
      <alignment horizontal="right" vertical="center" shrinkToFit="1"/>
    </xf>
    <xf numFmtId="178" fontId="15" fillId="0" borderId="46" xfId="11" applyNumberFormat="1" applyFont="1" applyBorder="1" applyAlignment="1">
      <alignment horizontal="right" vertical="center" shrinkToFit="1"/>
    </xf>
    <xf numFmtId="0" fontId="15" fillId="0" borderId="41" xfId="11" applyFont="1" applyBorder="1" applyAlignment="1">
      <alignment horizontal="left" vertical="center"/>
    </xf>
    <xf numFmtId="0" fontId="15" fillId="0" borderId="12" xfId="11" applyFont="1" applyBorder="1" applyAlignment="1">
      <alignment horizontal="left" vertical="center"/>
    </xf>
    <xf numFmtId="0" fontId="15" fillId="0" borderId="46" xfId="11" applyFont="1" applyBorder="1" applyAlignment="1">
      <alignment horizontal="left"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Border="1" applyAlignment="1">
      <alignment horizontal="right" vertical="center" shrinkToFit="1"/>
    </xf>
    <xf numFmtId="181" fontId="15" fillId="0" borderId="62" xfId="11" applyNumberFormat="1" applyFont="1" applyBorder="1" applyAlignment="1">
      <alignment horizontal="right" vertical="center" shrinkToFit="1"/>
    </xf>
    <xf numFmtId="181" fontId="15"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15" fillId="0" borderId="12" xfId="11" applyNumberFormat="1" applyFont="1" applyBorder="1" applyAlignment="1">
      <alignment horizontal="right" vertical="center" shrinkToFit="1"/>
    </xf>
    <xf numFmtId="0" fontId="1" fillId="0" borderId="46" xfId="11" applyBorder="1" applyAlignment="1">
      <alignment horizontal="right" vertical="center" shrinkToFit="1"/>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Alignment="1">
      <alignment vertical="center" textRotation="255"/>
    </xf>
    <xf numFmtId="0" fontId="15" fillId="0" borderId="52"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Border="1" applyAlignment="1">
      <alignment horizontal="right" vertical="center" shrinkToFit="1"/>
    </xf>
    <xf numFmtId="0" fontId="21" fillId="0" borderId="62" xfId="11" applyFont="1" applyBorder="1">
      <alignment vertical="center"/>
    </xf>
    <xf numFmtId="0" fontId="21" fillId="0" borderId="0" xfId="11" applyFont="1">
      <alignment vertical="center"/>
    </xf>
    <xf numFmtId="0" fontId="21" fillId="0" borderId="38" xfId="11" applyFont="1" applyBorder="1">
      <alignment vertical="center"/>
    </xf>
    <xf numFmtId="0" fontId="12" fillId="0" borderId="0" xfId="6" applyAlignment="1">
      <alignment vertical="center"/>
    </xf>
    <xf numFmtId="0" fontId="12" fillId="0" borderId="38" xfId="6" applyBorder="1" applyAlignment="1">
      <alignment vertical="center"/>
    </xf>
    <xf numFmtId="178" fontId="15" fillId="0" borderId="84" xfId="11" applyNumberFormat="1" applyFont="1" applyBorder="1" applyAlignment="1">
      <alignment horizontal="right" vertical="center" shrinkToFit="1"/>
    </xf>
    <xf numFmtId="178" fontId="15" fillId="0" borderId="82" xfId="11" applyNumberFormat="1" applyFont="1" applyBorder="1" applyAlignment="1">
      <alignment horizontal="right" vertical="center" shrinkToFit="1"/>
    </xf>
    <xf numFmtId="181" fontId="15" fillId="0" borderId="84" xfId="11" applyNumberFormat="1" applyFont="1" applyBorder="1" applyAlignment="1">
      <alignment horizontal="right" vertical="center" shrinkToFit="1"/>
    </xf>
    <xf numFmtId="181" fontId="15" fillId="0" borderId="46" xfId="11" applyNumberFormat="1" applyFont="1" applyBorder="1" applyAlignment="1">
      <alignment horizontal="right" vertical="center" shrinkToFit="1"/>
    </xf>
    <xf numFmtId="181" fontId="15" fillId="0" borderId="82" xfId="11" applyNumberFormat="1" applyFont="1" applyBorder="1" applyAlignment="1">
      <alignment horizontal="right" vertical="center" shrinkToFit="1"/>
    </xf>
    <xf numFmtId="178" fontId="15" fillId="0" borderId="62" xfId="11" applyNumberFormat="1" applyFont="1" applyBorder="1" applyAlignment="1">
      <alignment horizontal="right" vertical="center"/>
    </xf>
    <xf numFmtId="178" fontId="15" fillId="0" borderId="0" xfId="11" applyNumberFormat="1" applyFont="1" applyAlignment="1">
      <alignment horizontal="right" vertical="center"/>
    </xf>
    <xf numFmtId="178" fontId="15" fillId="0" borderId="85" xfId="11" applyNumberFormat="1" applyFont="1" applyBorder="1" applyAlignment="1">
      <alignment horizontal="right" vertical="center"/>
    </xf>
    <xf numFmtId="181" fontId="15" fillId="0" borderId="86" xfId="11" applyNumberFormat="1" applyFont="1" applyBorder="1" applyAlignment="1">
      <alignment horizontal="right" vertical="center"/>
    </xf>
    <xf numFmtId="178" fontId="15" fillId="0" borderId="88" xfId="11" applyNumberFormat="1" applyFont="1" applyBorder="1" applyAlignment="1">
      <alignment horizontal="righ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15" fillId="0" borderId="38" xfId="11" applyNumberFormat="1" applyFont="1" applyBorder="1" applyAlignment="1">
      <alignment horizontal="right" vertical="center"/>
    </xf>
    <xf numFmtId="181" fontId="15" fillId="0" borderId="83" xfId="11" applyNumberFormat="1" applyFont="1" applyBorder="1" applyAlignment="1">
      <alignment horizontal="right" vertical="center" shrinkToFit="1"/>
    </xf>
    <xf numFmtId="178" fontId="15" fillId="0" borderId="83" xfId="11" applyNumberFormat="1" applyFont="1" applyBorder="1" applyAlignment="1">
      <alignment horizontal="right" vertical="center" shrinkToFit="1"/>
    </xf>
    <xf numFmtId="49" fontId="18" fillId="0" borderId="1" xfId="11" applyNumberFormat="1" applyFont="1" applyBorder="1" applyAlignment="1">
      <alignment horizontal="center" vertical="center"/>
    </xf>
    <xf numFmtId="49" fontId="18" fillId="0" borderId="2" xfId="11" applyNumberFormat="1" applyFont="1" applyBorder="1" applyAlignment="1">
      <alignment horizontal="center" vertical="center"/>
    </xf>
    <xf numFmtId="49" fontId="18" fillId="0" borderId="3" xfId="11" applyNumberFormat="1" applyFont="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lignment horizontal="center" vertical="center"/>
    </xf>
    <xf numFmtId="0" fontId="29" fillId="6" borderId="68" xfId="12" applyFont="1" applyFill="1" applyBorder="1" applyAlignment="1">
      <alignment horizontal="center" vertical="center"/>
    </xf>
    <xf numFmtId="187" fontId="29" fillId="6" borderId="130" xfId="14" applyNumberFormat="1" applyFont="1" applyFill="1" applyBorder="1" applyAlignment="1">
      <alignment horizontal="right" vertical="center" shrinkToFit="1"/>
    </xf>
    <xf numFmtId="187" fontId="29" fillId="6" borderId="18" xfId="14" applyNumberFormat="1" applyFont="1" applyFill="1" applyBorder="1" applyAlignment="1">
      <alignment horizontal="right" vertical="center" shrinkToFit="1"/>
    </xf>
    <xf numFmtId="187" fontId="29" fillId="6" borderId="184" xfId="14" applyNumberFormat="1" applyFont="1" applyFill="1" applyBorder="1" applyAlignment="1">
      <alignment horizontal="right" vertical="center" shrinkToFit="1"/>
    </xf>
    <xf numFmtId="187" fontId="29" fillId="6" borderId="166" xfId="14" applyNumberFormat="1" applyFont="1" applyFill="1" applyBorder="1" applyAlignment="1">
      <alignment horizontal="right" vertical="center" shrinkToFit="1"/>
    </xf>
    <xf numFmtId="187" fontId="29" fillId="6" borderId="167" xfId="14" applyNumberFormat="1" applyFont="1" applyFill="1" applyBorder="1" applyAlignment="1">
      <alignment horizontal="right" vertical="center" shrinkToFit="1"/>
    </xf>
    <xf numFmtId="187" fontId="29" fillId="6" borderId="185" xfId="14" applyNumberFormat="1" applyFont="1" applyFill="1" applyBorder="1" applyAlignment="1">
      <alignment horizontal="right" vertical="center" shrinkToFit="1"/>
    </xf>
    <xf numFmtId="0" fontId="29" fillId="6" borderId="72" xfId="12" applyFont="1" applyFill="1" applyBorder="1">
      <alignment vertical="center"/>
    </xf>
    <xf numFmtId="0" fontId="29" fillId="6" borderId="73" xfId="12" applyFont="1" applyFill="1" applyBorder="1">
      <alignment vertical="center"/>
    </xf>
    <xf numFmtId="0" fontId="29" fillId="6" borderId="68" xfId="12" applyFont="1" applyFill="1" applyBorder="1">
      <alignment vertical="center"/>
    </xf>
    <xf numFmtId="188" fontId="29" fillId="6" borderId="70" xfId="14" applyNumberFormat="1" applyFont="1" applyFill="1" applyBorder="1" applyAlignment="1">
      <alignment horizontal="right" vertical="center" shrinkToFit="1"/>
    </xf>
    <xf numFmtId="188" fontId="29" fillId="6" borderId="73" xfId="14" applyNumberFormat="1" applyFont="1" applyFill="1" applyBorder="1" applyAlignment="1">
      <alignment horizontal="right" vertical="center" shrinkToFit="1"/>
    </xf>
    <xf numFmtId="188" fontId="29" fillId="6" borderId="68" xfId="14" applyNumberFormat="1" applyFont="1" applyFill="1" applyBorder="1" applyAlignment="1">
      <alignment horizontal="right" vertical="center" shrinkToFit="1"/>
    </xf>
    <xf numFmtId="188" fontId="29" fillId="6" borderId="181" xfId="14" applyNumberFormat="1" applyFont="1" applyFill="1" applyBorder="1" applyAlignment="1">
      <alignment horizontal="right" vertical="center" shrinkToFit="1"/>
    </xf>
    <xf numFmtId="188" fontId="29" fillId="6" borderId="182" xfId="14" applyNumberFormat="1" applyFont="1" applyFill="1" applyBorder="1" applyAlignment="1">
      <alignment horizontal="right" vertical="center" shrinkToFit="1"/>
    </xf>
    <xf numFmtId="188" fontId="29" fillId="6" borderId="183" xfId="14" applyNumberFormat="1" applyFont="1" applyFill="1" applyBorder="1" applyAlignment="1">
      <alignment horizontal="right" vertical="center" shrinkToFit="1"/>
    </xf>
    <xf numFmtId="0" fontId="29" fillId="6" borderId="11" xfId="12" applyFont="1" applyFill="1" applyBorder="1" applyAlignment="1">
      <alignment horizontal="left" vertical="center" wrapText="1"/>
    </xf>
    <xf numFmtId="0" fontId="29" fillId="6" borderId="12" xfId="12" applyFont="1" applyFill="1" applyBorder="1" applyAlignment="1">
      <alignment horizontal="left" vertical="center" wrapText="1"/>
    </xf>
    <xf numFmtId="0" fontId="29" fillId="6" borderId="72" xfId="12" applyFont="1" applyFill="1" applyBorder="1" applyAlignment="1">
      <alignment horizontal="left" vertical="center" wrapText="1"/>
    </xf>
    <xf numFmtId="0" fontId="29" fillId="6" borderId="73" xfId="12" applyFont="1" applyFill="1" applyBorder="1" applyAlignment="1">
      <alignment horizontal="left" vertical="center" wrapText="1"/>
    </xf>
    <xf numFmtId="0" fontId="29" fillId="6" borderId="12" xfId="12" applyFont="1" applyFill="1" applyBorder="1" applyAlignment="1">
      <alignment horizontal="center" vertical="center"/>
    </xf>
    <xf numFmtId="0" fontId="29" fillId="6" borderId="46" xfId="12" applyFont="1" applyFill="1" applyBorder="1" applyAlignment="1">
      <alignment horizontal="center" vertical="center"/>
    </xf>
    <xf numFmtId="187" fontId="29" fillId="6" borderId="39" xfId="14" applyNumberFormat="1" applyFont="1" applyFill="1" applyBorder="1" applyAlignment="1">
      <alignment horizontal="right" vertical="center" shrinkToFit="1"/>
    </xf>
    <xf numFmtId="187" fontId="29" fillId="6" borderId="31" xfId="14" applyNumberFormat="1" applyFont="1" applyFill="1" applyBorder="1" applyAlignment="1">
      <alignment horizontal="right" vertical="center" shrinkToFit="1"/>
    </xf>
    <xf numFmtId="187" fontId="29" fillId="6" borderId="156" xfId="14" applyNumberFormat="1" applyFont="1" applyFill="1" applyBorder="1" applyAlignment="1">
      <alignment horizontal="right" vertical="center" shrinkToFit="1"/>
    </xf>
    <xf numFmtId="187" fontId="29" fillId="6" borderId="157" xfId="14" applyNumberFormat="1" applyFont="1" applyFill="1" applyBorder="1" applyAlignment="1">
      <alignment horizontal="right" vertical="center" shrinkToFit="1"/>
    </xf>
    <xf numFmtId="187" fontId="29" fillId="6" borderId="158" xfId="14" applyNumberFormat="1" applyFont="1" applyFill="1" applyBorder="1" applyAlignment="1">
      <alignment horizontal="right" vertical="center" shrinkToFit="1"/>
    </xf>
    <xf numFmtId="187" fontId="29" fillId="6" borderId="159" xfId="14" applyNumberFormat="1" applyFont="1" applyFill="1" applyBorder="1" applyAlignment="1">
      <alignment horizontal="right" vertical="center" shrinkToFit="1"/>
    </xf>
    <xf numFmtId="187" fontId="29" fillId="6" borderId="160" xfId="14" applyNumberFormat="1" applyFont="1" applyFill="1" applyBorder="1" applyAlignment="1">
      <alignment horizontal="right" vertical="center" shrinkToFit="1"/>
    </xf>
    <xf numFmtId="0" fontId="29" fillId="6" borderId="7" xfId="12" applyFont="1" applyFill="1" applyBorder="1">
      <alignment vertical="center"/>
    </xf>
    <xf numFmtId="0" fontId="29" fillId="6" borderId="0" xfId="12" applyFont="1" applyFill="1">
      <alignment vertical="center"/>
    </xf>
    <xf numFmtId="0" fontId="29" fillId="6" borderId="38" xfId="12" applyFont="1" applyFill="1" applyBorder="1">
      <alignment vertical="center"/>
    </xf>
    <xf numFmtId="188" fontId="29" fillId="6" borderId="62" xfId="14" applyNumberFormat="1" applyFont="1" applyFill="1" applyBorder="1" applyAlignment="1">
      <alignment horizontal="right" vertical="center" shrinkToFit="1"/>
    </xf>
    <xf numFmtId="188" fontId="29" fillId="6" borderId="0" xfId="14" applyNumberFormat="1" applyFont="1" applyFill="1" applyAlignment="1">
      <alignment horizontal="right" vertical="center" shrinkToFit="1"/>
    </xf>
    <xf numFmtId="188" fontId="29" fillId="6" borderId="38" xfId="14" applyNumberFormat="1" applyFont="1" applyFill="1" applyBorder="1" applyAlignment="1">
      <alignment horizontal="right" vertical="center" shrinkToFit="1"/>
    </xf>
    <xf numFmtId="188" fontId="29" fillId="6" borderId="64" xfId="14" applyNumberFormat="1" applyFont="1" applyFill="1" applyBorder="1" applyAlignment="1">
      <alignment horizontal="right" vertical="center" shrinkToFit="1"/>
    </xf>
    <xf numFmtId="0" fontId="31" fillId="6" borderId="24" xfId="12" applyFont="1" applyFill="1" applyBorder="1" applyAlignment="1">
      <alignment horizontal="left" vertical="center"/>
    </xf>
    <xf numFmtId="0" fontId="29" fillId="6" borderId="52" xfId="12" applyFont="1" applyFill="1" applyBorder="1" applyAlignment="1">
      <alignment horizontal="left" vertical="center"/>
    </xf>
    <xf numFmtId="0" fontId="29" fillId="6" borderId="52" xfId="12" applyFont="1" applyFill="1" applyBorder="1" applyAlignment="1">
      <alignment horizontal="right" vertical="center" wrapText="1"/>
    </xf>
    <xf numFmtId="0" fontId="29" fillId="6" borderId="52" xfId="12" applyFont="1" applyFill="1" applyBorder="1" applyAlignment="1">
      <alignment horizontal="right" vertical="center"/>
    </xf>
    <xf numFmtId="0" fontId="29" fillId="6" borderId="40" xfId="12" applyFont="1" applyFill="1" applyBorder="1" applyAlignment="1">
      <alignment horizontal="right" vertical="center"/>
    </xf>
    <xf numFmtId="177" fontId="29" fillId="6" borderId="37" xfId="14" applyNumberFormat="1" applyFont="1" applyFill="1" applyBorder="1" applyAlignment="1">
      <alignment horizontal="right" vertical="center" shrinkToFit="1"/>
    </xf>
    <xf numFmtId="177" fontId="29" fillId="6" borderId="52" xfId="14" applyNumberFormat="1" applyFont="1" applyFill="1" applyBorder="1" applyAlignment="1">
      <alignment horizontal="right" vertical="center" shrinkToFit="1"/>
    </xf>
    <xf numFmtId="177" fontId="29" fillId="6" borderId="89" xfId="14" applyNumberFormat="1" applyFont="1" applyFill="1" applyBorder="1" applyAlignment="1">
      <alignment horizontal="right" vertical="center" shrinkToFit="1"/>
    </xf>
    <xf numFmtId="177" fontId="29" fillId="6" borderId="91" xfId="14" applyNumberFormat="1" applyFont="1" applyFill="1" applyBorder="1" applyAlignment="1">
      <alignment horizontal="right" vertical="center" shrinkToFit="1"/>
    </xf>
    <xf numFmtId="187" fontId="29" fillId="6" borderId="178" xfId="14" applyNumberFormat="1" applyFont="1" applyFill="1" applyBorder="1" applyAlignment="1">
      <alignment horizontal="right" vertical="center" shrinkToFit="1"/>
    </xf>
    <xf numFmtId="187" fontId="29" fillId="6" borderId="179" xfId="14" applyNumberFormat="1" applyFont="1" applyFill="1" applyBorder="1" applyAlignment="1">
      <alignment horizontal="right" vertical="center" shrinkToFit="1"/>
    </xf>
    <xf numFmtId="187" fontId="29" fillId="6" borderId="180" xfId="14" applyNumberFormat="1" applyFont="1" applyFill="1" applyBorder="1" applyAlignment="1">
      <alignment horizontal="right" vertical="center" shrinkToFit="1"/>
    </xf>
    <xf numFmtId="176" fontId="29" fillId="6" borderId="62" xfId="14" applyNumberFormat="1" applyFont="1" applyFill="1" applyBorder="1" applyAlignment="1">
      <alignment horizontal="right" vertical="center" shrinkToFit="1"/>
    </xf>
    <xf numFmtId="176" fontId="29" fillId="6" borderId="0" xfId="14" applyNumberFormat="1" applyFont="1" applyFill="1" applyAlignment="1">
      <alignment horizontal="right" vertical="center" shrinkToFit="1"/>
    </xf>
    <xf numFmtId="176" fontId="29" fillId="6" borderId="38" xfId="14" applyNumberFormat="1" applyFont="1" applyFill="1" applyBorder="1" applyAlignment="1">
      <alignment horizontal="right" vertical="center" shrinkToFit="1"/>
    </xf>
    <xf numFmtId="176" fontId="29" fillId="6" borderId="64" xfId="14" applyNumberFormat="1" applyFont="1" applyFill="1" applyBorder="1" applyAlignment="1">
      <alignment horizontal="right" vertical="center" shrinkToFit="1"/>
    </xf>
    <xf numFmtId="0" fontId="29" fillId="6" borderId="7" xfId="12" applyFont="1" applyFill="1" applyBorder="1" applyAlignment="1">
      <alignment horizontal="left" vertical="center"/>
    </xf>
    <xf numFmtId="0" fontId="29" fillId="6" borderId="0" xfId="12" applyFont="1" applyFill="1" applyAlignment="1">
      <alignment horizontal="left" vertical="center"/>
    </xf>
    <xf numFmtId="0" fontId="29" fillId="6" borderId="0" xfId="12" applyFont="1" applyFill="1" applyAlignment="1">
      <alignment horizontal="right" vertical="center" wrapText="1"/>
    </xf>
    <xf numFmtId="0" fontId="29" fillId="6" borderId="0" xfId="12" applyFont="1" applyFill="1" applyAlignment="1">
      <alignment horizontal="right" vertical="center"/>
    </xf>
    <xf numFmtId="0" fontId="29" fillId="6" borderId="38" xfId="12" applyFont="1" applyFill="1" applyBorder="1" applyAlignment="1">
      <alignment horizontal="right" vertical="center"/>
    </xf>
    <xf numFmtId="177" fontId="29" fillId="6" borderId="62" xfId="14" applyNumberFormat="1" applyFont="1" applyFill="1" applyBorder="1" applyAlignment="1">
      <alignment horizontal="right" vertical="center" shrinkToFit="1"/>
    </xf>
    <xf numFmtId="177" fontId="29" fillId="6" borderId="0" xfId="14" applyNumberFormat="1" applyFont="1" applyFill="1" applyAlignment="1">
      <alignment horizontal="right" vertical="center" shrinkToFit="1"/>
    </xf>
    <xf numFmtId="177" fontId="29" fillId="6" borderId="85" xfId="14" applyNumberFormat="1" applyFont="1" applyFill="1" applyBorder="1" applyAlignment="1">
      <alignment horizontal="right" vertical="center" shrinkToFit="1"/>
    </xf>
    <xf numFmtId="177" fontId="29" fillId="6" borderId="88" xfId="14" applyNumberFormat="1" applyFont="1" applyFill="1" applyBorder="1" applyAlignment="1">
      <alignment horizontal="right" vertical="center" shrinkToFit="1"/>
    </xf>
    <xf numFmtId="187" fontId="29" fillId="6" borderId="175" xfId="14" applyNumberFormat="1" applyFont="1" applyFill="1" applyBorder="1" applyAlignment="1">
      <alignment horizontal="right" vertical="center" shrinkToFit="1"/>
    </xf>
    <xf numFmtId="187" fontId="29" fillId="6" borderId="176" xfId="14" applyNumberFormat="1" applyFont="1" applyFill="1" applyBorder="1" applyAlignment="1">
      <alignment horizontal="right" vertical="center" shrinkToFit="1"/>
    </xf>
    <xf numFmtId="187" fontId="29" fillId="6" borderId="177" xfId="14" applyNumberFormat="1" applyFont="1" applyFill="1" applyBorder="1" applyAlignment="1">
      <alignment horizontal="right" vertical="center" shrinkToFit="1"/>
    </xf>
    <xf numFmtId="176" fontId="29" fillId="6" borderId="41" xfId="14" applyNumberFormat="1" applyFont="1" applyFill="1" applyBorder="1" applyAlignment="1">
      <alignment horizontal="right" vertical="center" shrinkToFit="1"/>
    </xf>
    <xf numFmtId="176" fontId="29" fillId="6" borderId="12" xfId="14" applyNumberFormat="1" applyFont="1" applyFill="1" applyBorder="1" applyAlignment="1">
      <alignment horizontal="right" vertical="center" shrinkToFit="1"/>
    </xf>
    <xf numFmtId="176" fontId="29" fillId="6" borderId="13" xfId="14" applyNumberFormat="1" applyFont="1" applyFill="1" applyBorder="1" applyAlignment="1">
      <alignment horizontal="right" vertical="center" shrinkToFit="1"/>
    </xf>
    <xf numFmtId="0" fontId="29" fillId="6" borderId="70" xfId="12" applyFont="1" applyFill="1" applyBorder="1">
      <alignment vertical="center"/>
    </xf>
    <xf numFmtId="177" fontId="29" fillId="6" borderId="172" xfId="14" applyNumberFormat="1" applyFont="1" applyFill="1" applyBorder="1" applyAlignment="1">
      <alignment horizontal="right" vertical="center" shrinkToFit="1"/>
    </xf>
    <xf numFmtId="177" fontId="29" fillId="6" borderId="173" xfId="14" applyNumberFormat="1" applyFont="1" applyFill="1" applyBorder="1" applyAlignment="1">
      <alignment horizontal="right" vertical="center" shrinkToFit="1"/>
    </xf>
    <xf numFmtId="187" fontId="29" fillId="6" borderId="173" xfId="14" applyNumberFormat="1" applyFont="1" applyFill="1" applyBorder="1" applyAlignment="1">
      <alignment horizontal="right" vertical="center" shrinkToFit="1"/>
    </xf>
    <xf numFmtId="187" fontId="29" fillId="6" borderId="174" xfId="14" applyNumberFormat="1" applyFont="1" applyFill="1" applyBorder="1" applyAlignment="1">
      <alignment horizontal="right" vertical="center" shrinkToFit="1"/>
    </xf>
    <xf numFmtId="187" fontId="29" fillId="6" borderId="86" xfId="14" applyNumberFormat="1" applyFont="1" applyFill="1" applyBorder="1" applyAlignment="1">
      <alignment horizontal="right" vertical="center" shrinkToFit="1"/>
    </xf>
    <xf numFmtId="187" fontId="29" fillId="6" borderId="155" xfId="14" applyNumberFormat="1" applyFont="1" applyFill="1" applyBorder="1" applyAlignment="1">
      <alignment horizontal="right" vertical="center" shrinkToFit="1"/>
    </xf>
    <xf numFmtId="0" fontId="29" fillId="6" borderId="11" xfId="12" applyFont="1" applyFill="1" applyBorder="1" applyAlignment="1">
      <alignment horizontal="left" vertical="center"/>
    </xf>
    <xf numFmtId="0" fontId="29" fillId="6" borderId="12" xfId="12" applyFont="1" applyFill="1" applyBorder="1" applyAlignment="1">
      <alignment horizontal="left" vertical="center"/>
    </xf>
    <xf numFmtId="0" fontId="29" fillId="6" borderId="12" xfId="12" applyFont="1" applyFill="1" applyBorder="1" applyAlignment="1">
      <alignment horizontal="right" vertical="center"/>
    </xf>
    <xf numFmtId="0" fontId="29" fillId="6" borderId="46" xfId="12" applyFont="1" applyFill="1" applyBorder="1" applyAlignment="1">
      <alignment horizontal="right" vertical="center"/>
    </xf>
    <xf numFmtId="177" fontId="29" fillId="6" borderId="41" xfId="13" applyNumberFormat="1" applyFont="1" applyFill="1" applyBorder="1" applyAlignment="1">
      <alignment horizontal="right" vertical="center" shrinkToFit="1"/>
    </xf>
    <xf numFmtId="177" fontId="29" fillId="6" borderId="12" xfId="13" applyNumberFormat="1" applyFont="1" applyFill="1" applyBorder="1" applyAlignment="1">
      <alignment horizontal="right" vertical="center" shrinkToFit="1"/>
    </xf>
    <xf numFmtId="177" fontId="29" fillId="6" borderId="82" xfId="13" applyNumberFormat="1" applyFont="1" applyFill="1" applyBorder="1" applyAlignment="1">
      <alignment horizontal="right" vertical="center" shrinkToFit="1"/>
    </xf>
    <xf numFmtId="177" fontId="29" fillId="6" borderId="84" xfId="13" applyNumberFormat="1" applyFont="1" applyFill="1" applyBorder="1" applyAlignment="1">
      <alignment horizontal="right" vertical="center" shrinkToFit="1"/>
    </xf>
    <xf numFmtId="187" fontId="29" fillId="6" borderId="169" xfId="14" applyNumberFormat="1" applyFont="1" applyFill="1" applyBorder="1" applyAlignment="1">
      <alignment horizontal="right" vertical="center" shrinkToFit="1"/>
    </xf>
    <xf numFmtId="187" fontId="29" fillId="6" borderId="170" xfId="14" applyNumberFormat="1" applyFont="1" applyFill="1" applyBorder="1" applyAlignment="1">
      <alignment horizontal="right" vertical="center" shrinkToFit="1"/>
    </xf>
    <xf numFmtId="187" fontId="29" fillId="6" borderId="171" xfId="14" applyNumberFormat="1" applyFont="1" applyFill="1" applyBorder="1" applyAlignment="1">
      <alignment horizontal="right" vertical="center" shrinkToFit="1"/>
    </xf>
    <xf numFmtId="0" fontId="29" fillId="6" borderId="11" xfId="12" applyFont="1" applyFill="1" applyBorder="1">
      <alignment vertical="center"/>
    </xf>
    <xf numFmtId="0" fontId="29" fillId="6" borderId="12" xfId="12" applyFont="1" applyFill="1" applyBorder="1">
      <alignment vertical="center"/>
    </xf>
    <xf numFmtId="0" fontId="29" fillId="6" borderId="46" xfId="12" applyFont="1" applyFill="1" applyBorder="1">
      <alignment vertical="center"/>
    </xf>
    <xf numFmtId="176" fontId="29" fillId="6" borderId="46" xfId="14" applyNumberFormat="1" applyFont="1" applyFill="1" applyBorder="1" applyAlignment="1">
      <alignment horizontal="right" vertical="center" shrinkToFit="1"/>
    </xf>
    <xf numFmtId="0" fontId="29" fillId="6" borderId="76" xfId="12" applyFont="1" applyFill="1" applyBorder="1" applyAlignment="1">
      <alignment horizontal="center" vertical="center"/>
    </xf>
    <xf numFmtId="0" fontId="29" fillId="6" borderId="25" xfId="12" applyFont="1" applyFill="1" applyBorder="1" applyAlignment="1">
      <alignment horizontal="center" vertical="center"/>
    </xf>
    <xf numFmtId="0" fontId="29" fillId="6" borderId="77" xfId="12" applyFont="1" applyFill="1" applyBorder="1" applyAlignment="1">
      <alignment horizontal="center" vertical="center"/>
    </xf>
    <xf numFmtId="0" fontId="29" fillId="6" borderId="26" xfId="12" applyFont="1" applyFill="1" applyBorder="1" applyAlignment="1">
      <alignment horizontal="center" vertical="center"/>
    </xf>
    <xf numFmtId="0" fontId="29" fillId="6" borderId="62" xfId="12" applyFont="1" applyFill="1" applyBorder="1">
      <alignment vertical="center"/>
    </xf>
    <xf numFmtId="177" fontId="29" fillId="6" borderId="154" xfId="14" applyNumberFormat="1" applyFont="1" applyFill="1" applyBorder="1" applyAlignment="1">
      <alignment horizontal="right" vertical="center" shrinkToFit="1"/>
    </xf>
    <xf numFmtId="177" fontId="29" fillId="6" borderId="86"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wrapText="1"/>
    </xf>
    <xf numFmtId="0" fontId="29" fillId="6" borderId="46" xfId="12" applyFont="1" applyFill="1" applyBorder="1" applyAlignment="1">
      <alignment horizontal="center" vertical="center" textRotation="255" wrapText="1"/>
    </xf>
    <xf numFmtId="0" fontId="29" fillId="6" borderId="7" xfId="12" applyFont="1" applyFill="1" applyBorder="1" applyAlignment="1">
      <alignment horizontal="center" vertical="center" textRotation="255" wrapText="1"/>
    </xf>
    <xf numFmtId="0" fontId="29" fillId="6" borderId="38" xfId="12" applyFont="1" applyFill="1" applyBorder="1" applyAlignment="1">
      <alignment horizontal="center" vertical="center" textRotation="255" wrapText="1"/>
    </xf>
    <xf numFmtId="0" fontId="29" fillId="6" borderId="24" xfId="12" applyFont="1" applyFill="1" applyBorder="1" applyAlignment="1">
      <alignment horizontal="center" vertical="center" textRotation="255" wrapText="1"/>
    </xf>
    <xf numFmtId="0" fontId="29" fillId="6" borderId="40" xfId="12" applyFont="1" applyFill="1" applyBorder="1" applyAlignment="1">
      <alignment horizontal="center" vertical="center" textRotation="255" wrapText="1"/>
    </xf>
    <xf numFmtId="187" fontId="29" fillId="6" borderId="88" xfId="14" applyNumberFormat="1" applyFont="1" applyFill="1" applyBorder="1" applyAlignment="1">
      <alignment horizontal="right" vertical="center" shrinkToFit="1"/>
    </xf>
    <xf numFmtId="187" fontId="29" fillId="6" borderId="0" xfId="14" applyNumberFormat="1" applyFont="1" applyFill="1" applyAlignment="1">
      <alignment horizontal="right" vertical="center" shrinkToFit="1"/>
    </xf>
    <xf numFmtId="187" fontId="29" fillId="6" borderId="64" xfId="14" applyNumberFormat="1" applyFont="1" applyFill="1" applyBorder="1" applyAlignment="1">
      <alignment horizontal="right" vertical="center" shrinkToFit="1"/>
    </xf>
    <xf numFmtId="0" fontId="29" fillId="6" borderId="17" xfId="12" applyFont="1" applyFill="1" applyBorder="1" applyAlignment="1">
      <alignment horizontal="left" vertical="center" wrapText="1"/>
    </xf>
    <xf numFmtId="0" fontId="29" fillId="6" borderId="18" xfId="12" applyFont="1" applyFill="1" applyBorder="1" applyAlignment="1">
      <alignment horizontal="left" vertical="center"/>
    </xf>
    <xf numFmtId="0" fontId="29" fillId="6" borderId="43" xfId="12" applyFont="1" applyFill="1" applyBorder="1" applyAlignment="1">
      <alignment horizontal="left" vertical="center"/>
    </xf>
    <xf numFmtId="187" fontId="29" fillId="6" borderId="128" xfId="14" applyNumberFormat="1" applyFont="1" applyFill="1" applyBorder="1" applyAlignment="1">
      <alignment horizontal="right" vertical="center" shrinkToFit="1"/>
    </xf>
    <xf numFmtId="187" fontId="29" fillId="6" borderId="129" xfId="14" applyNumberFormat="1" applyFont="1" applyFill="1" applyBorder="1" applyAlignment="1">
      <alignment horizontal="right" vertical="center" shrinkToFit="1"/>
    </xf>
    <xf numFmtId="177" fontId="29" fillId="6" borderId="164" xfId="14" applyNumberFormat="1" applyFont="1" applyFill="1" applyBorder="1" applyAlignment="1">
      <alignment horizontal="right" vertical="center" shrinkToFit="1"/>
    </xf>
    <xf numFmtId="177" fontId="29" fillId="6" borderId="165" xfId="14" applyNumberFormat="1" applyFont="1" applyFill="1" applyBorder="1" applyAlignment="1">
      <alignment horizontal="right" vertical="center" shrinkToFit="1"/>
    </xf>
    <xf numFmtId="187" fontId="29" fillId="6" borderId="162" xfId="14" applyNumberFormat="1" applyFont="1" applyFill="1" applyBorder="1" applyAlignment="1">
      <alignment horizontal="right" vertical="center" shrinkToFit="1"/>
    </xf>
    <xf numFmtId="0" fontId="29" fillId="6" borderId="62" xfId="14" applyFont="1" applyFill="1" applyBorder="1" applyAlignment="1">
      <alignment horizontal="left" vertical="center" shrinkToFit="1"/>
    </xf>
    <xf numFmtId="0" fontId="29" fillId="6" borderId="0" xfId="14" applyFont="1" applyFill="1" applyAlignment="1">
      <alignment horizontal="left" vertical="center" shrinkToFit="1"/>
    </xf>
    <xf numFmtId="0" fontId="29" fillId="6" borderId="38" xfId="14" applyFont="1" applyFill="1" applyBorder="1" applyAlignment="1">
      <alignment horizontal="left" vertical="center" shrinkToFit="1"/>
    </xf>
    <xf numFmtId="0" fontId="29" fillId="6" borderId="37" xfId="12" applyFont="1" applyFill="1" applyBorder="1">
      <alignment vertical="center"/>
    </xf>
    <xf numFmtId="0" fontId="29" fillId="6" borderId="52" xfId="12" applyFont="1" applyFill="1" applyBorder="1">
      <alignment vertical="center"/>
    </xf>
    <xf numFmtId="0" fontId="29" fillId="6" borderId="40" xfId="12" applyFont="1" applyFill="1" applyBorder="1">
      <alignment vertical="center"/>
    </xf>
    <xf numFmtId="0" fontId="29" fillId="6" borderId="81" xfId="12" applyFont="1" applyFill="1" applyBorder="1" applyAlignment="1">
      <alignment horizontal="center" vertical="center"/>
    </xf>
    <xf numFmtId="177" fontId="29" fillId="6" borderId="83" xfId="14" applyNumberFormat="1" applyFont="1" applyFill="1" applyBorder="1" applyAlignment="1">
      <alignment horizontal="right" vertical="center" shrinkToFit="1"/>
    </xf>
    <xf numFmtId="187" fontId="29" fillId="6" borderId="83" xfId="14" applyNumberFormat="1" applyFont="1" applyFill="1" applyBorder="1" applyAlignment="1">
      <alignment horizontal="right" vertical="center" shrinkToFit="1"/>
    </xf>
    <xf numFmtId="187" fontId="29" fillId="6" borderId="153" xfId="14" applyNumberFormat="1" applyFont="1" applyFill="1" applyBorder="1" applyAlignment="1">
      <alignment horizontal="right" vertical="center" shrinkToFit="1"/>
    </xf>
    <xf numFmtId="177" fontId="29" fillId="6" borderId="90" xfId="14" applyNumberFormat="1" applyFont="1" applyFill="1" applyBorder="1" applyAlignment="1">
      <alignment horizontal="right" vertical="center" shrinkToFit="1"/>
    </xf>
    <xf numFmtId="187" fontId="29" fillId="6" borderId="163" xfId="14" applyNumberFormat="1" applyFont="1" applyFill="1" applyBorder="1" applyAlignment="1">
      <alignment horizontal="right" vertical="center" shrinkToFit="1"/>
    </xf>
    <xf numFmtId="187" fontId="29" fillId="6" borderId="45" xfId="14" applyNumberFormat="1" applyFont="1" applyFill="1" applyBorder="1" applyAlignment="1">
      <alignment horizontal="right" vertical="center" shrinkToFit="1"/>
    </xf>
    <xf numFmtId="187" fontId="29" fillId="6" borderId="91" xfId="14" applyNumberFormat="1" applyFont="1" applyFill="1" applyBorder="1" applyAlignment="1">
      <alignment horizontal="right" vertical="center" shrinkToFit="1"/>
    </xf>
    <xf numFmtId="187" fontId="29" fillId="6" borderId="52" xfId="14" applyNumberFormat="1" applyFont="1" applyFill="1" applyBorder="1" applyAlignment="1">
      <alignment horizontal="right" vertical="center" shrinkToFit="1"/>
    </xf>
    <xf numFmtId="187" fontId="29" fillId="6" borderId="65" xfId="14" applyNumberFormat="1" applyFont="1" applyFill="1" applyBorder="1" applyAlignment="1">
      <alignment horizontal="right" vertical="center" shrinkToFit="1"/>
    </xf>
    <xf numFmtId="0" fontId="29" fillId="6" borderId="11" xfId="12" applyFont="1" applyFill="1" applyBorder="1" applyAlignment="1">
      <alignment horizontal="center" vertical="center" wrapText="1"/>
    </xf>
    <xf numFmtId="0" fontId="29" fillId="6" borderId="12" xfId="12" applyFont="1" applyFill="1" applyBorder="1" applyAlignment="1">
      <alignment horizontal="center" vertical="center" wrapText="1"/>
    </xf>
    <xf numFmtId="0" fontId="29" fillId="6" borderId="46" xfId="12" applyFont="1" applyFill="1" applyBorder="1" applyAlignment="1">
      <alignment horizontal="center" vertical="center" wrapText="1"/>
    </xf>
    <xf numFmtId="0" fontId="29" fillId="6" borderId="7" xfId="12" applyFont="1" applyFill="1" applyBorder="1" applyAlignment="1">
      <alignment horizontal="center" vertical="center" wrapText="1"/>
    </xf>
    <xf numFmtId="0" fontId="29" fillId="6" borderId="0" xfId="12" applyFont="1" applyFill="1" applyAlignment="1">
      <alignment horizontal="center" vertical="center" wrapText="1"/>
    </xf>
    <xf numFmtId="0" fontId="29" fillId="6" borderId="38" xfId="12" applyFont="1" applyFill="1" applyBorder="1" applyAlignment="1">
      <alignment horizontal="center" vertical="center" wrapText="1"/>
    </xf>
    <xf numFmtId="0" fontId="29" fillId="6" borderId="72" xfId="12" applyFont="1" applyFill="1" applyBorder="1" applyAlignment="1">
      <alignment horizontal="center" vertical="center" wrapText="1"/>
    </xf>
    <xf numFmtId="0" fontId="29" fillId="6" borderId="73" xfId="12" applyFont="1" applyFill="1" applyBorder="1" applyAlignment="1">
      <alignment horizontal="center" vertical="center" wrapText="1"/>
    </xf>
    <xf numFmtId="0" fontId="29" fillId="6" borderId="68" xfId="12" applyFont="1" applyFill="1" applyBorder="1" applyAlignment="1">
      <alignment horizontal="center" vertical="center" wrapText="1"/>
    </xf>
    <xf numFmtId="0" fontId="29" fillId="6" borderId="41" xfId="12" applyFont="1" applyFill="1" applyBorder="1">
      <alignment vertical="center"/>
    </xf>
    <xf numFmtId="177" fontId="29" fillId="6" borderId="151" xfId="14" applyNumberFormat="1" applyFont="1" applyFill="1" applyBorder="1" applyAlignment="1">
      <alignment horizontal="right" vertical="center" shrinkToFit="1"/>
    </xf>
    <xf numFmtId="187" fontId="29" fillId="6" borderId="168" xfId="14" applyNumberFormat="1" applyFont="1" applyFill="1" applyBorder="1" applyAlignment="1">
      <alignment horizontal="right" vertical="center" shrinkToFit="1"/>
    </xf>
    <xf numFmtId="0" fontId="29" fillId="6" borderId="62" xfId="12" applyFont="1" applyFill="1" applyBorder="1" applyAlignment="1">
      <alignment vertical="center" shrinkToFit="1"/>
    </xf>
    <xf numFmtId="0" fontId="29" fillId="6" borderId="0" xfId="12" applyFont="1" applyFill="1" applyAlignment="1">
      <alignment vertical="center" shrinkToFit="1"/>
    </xf>
    <xf numFmtId="0" fontId="29" fillId="6" borderId="38" xfId="12" applyFont="1" applyFill="1" applyBorder="1" applyAlignment="1">
      <alignment vertical="center" shrinkToFit="1"/>
    </xf>
    <xf numFmtId="187" fontId="29" fillId="6" borderId="152" xfId="14" applyNumberFormat="1" applyFont="1" applyFill="1" applyBorder="1" applyAlignment="1">
      <alignment horizontal="right" vertical="center" shrinkToFit="1"/>
    </xf>
    <xf numFmtId="187" fontId="29" fillId="6" borderId="15" xfId="14" applyNumberFormat="1" applyFont="1" applyFill="1" applyBorder="1" applyAlignment="1">
      <alignment horizontal="right" vertical="center" shrinkToFit="1"/>
    </xf>
    <xf numFmtId="0" fontId="29" fillId="6" borderId="41" xfId="12" applyFont="1" applyFill="1" applyBorder="1" applyAlignment="1">
      <alignment horizontal="center" vertical="center" wrapText="1"/>
    </xf>
    <xf numFmtId="0" fontId="29" fillId="6" borderId="62" xfId="12" applyFont="1" applyFill="1" applyBorder="1" applyAlignment="1">
      <alignment horizontal="center" vertical="center" wrapText="1"/>
    </xf>
    <xf numFmtId="0" fontId="29" fillId="6" borderId="52" xfId="12" applyFont="1" applyFill="1" applyBorder="1" applyAlignment="1">
      <alignment horizontal="center" vertical="center" wrapText="1"/>
    </xf>
    <xf numFmtId="0" fontId="29" fillId="6" borderId="40" xfId="12" applyFont="1" applyFill="1" applyBorder="1" applyAlignment="1">
      <alignment horizontal="center" vertical="center" wrapText="1"/>
    </xf>
    <xf numFmtId="0" fontId="29" fillId="6" borderId="41" xfId="14" applyFont="1" applyFill="1" applyBorder="1" applyAlignment="1">
      <alignment horizontal="left" vertical="center" shrinkToFit="1"/>
    </xf>
    <xf numFmtId="0" fontId="29" fillId="6" borderId="12" xfId="14" applyFont="1" applyFill="1" applyBorder="1" applyAlignment="1">
      <alignment horizontal="left" vertical="center" shrinkToFit="1"/>
    </xf>
    <xf numFmtId="0" fontId="29" fillId="6" borderId="46" xfId="14" applyFont="1" applyFill="1" applyBorder="1" applyAlignment="1">
      <alignment horizontal="left" vertical="center" shrinkToFit="1"/>
    </xf>
    <xf numFmtId="187" fontId="29" fillId="6" borderId="87" xfId="14" applyNumberFormat="1" applyFont="1" applyFill="1" applyBorder="1" applyAlignment="1">
      <alignment horizontal="right" vertical="center" shrinkToFit="1"/>
    </xf>
    <xf numFmtId="187" fontId="29" fillId="6" borderId="61" xfId="14" applyNumberFormat="1" applyFont="1" applyFill="1" applyBorder="1" applyAlignment="1">
      <alignment horizontal="right" vertical="center" shrinkToFit="1"/>
    </xf>
    <xf numFmtId="0" fontId="29" fillId="6" borderId="31" xfId="12" applyFont="1" applyFill="1" applyBorder="1" applyAlignment="1">
      <alignment horizontal="center" vertical="center" wrapText="1"/>
    </xf>
    <xf numFmtId="0" fontId="31" fillId="6" borderId="42" xfId="12" applyFont="1" applyFill="1" applyBorder="1" applyAlignment="1">
      <alignment horizontal="center" vertical="center"/>
    </xf>
    <xf numFmtId="177" fontId="29" fillId="6" borderId="161" xfId="14" applyNumberFormat="1" applyFont="1" applyFill="1" applyBorder="1" applyAlignment="1">
      <alignment horizontal="right" vertical="center" shrinkToFit="1"/>
    </xf>
    <xf numFmtId="0" fontId="29" fillId="6" borderId="11" xfId="12" applyFont="1" applyFill="1" applyBorder="1" applyAlignment="1">
      <alignment horizontal="center" vertical="top" wrapText="1"/>
    </xf>
    <xf numFmtId="0" fontId="29" fillId="6" borderId="12" xfId="12" applyFont="1" applyFill="1" applyBorder="1" applyAlignment="1">
      <alignment horizontal="center" vertical="top" wrapText="1"/>
    </xf>
    <xf numFmtId="0" fontId="29" fillId="6" borderId="46" xfId="12" applyFont="1" applyFill="1" applyBorder="1" applyAlignment="1">
      <alignment horizontal="center" vertical="top" wrapText="1"/>
    </xf>
    <xf numFmtId="0" fontId="29" fillId="6" borderId="7" xfId="12" applyFont="1" applyFill="1" applyBorder="1" applyAlignment="1">
      <alignment horizontal="center" vertical="top" wrapText="1"/>
    </xf>
    <xf numFmtId="0" fontId="29" fillId="6" borderId="0" xfId="12" applyFont="1" applyFill="1" applyAlignment="1">
      <alignment horizontal="center" vertical="top" wrapText="1"/>
    </xf>
    <xf numFmtId="0" fontId="29" fillId="6" borderId="38" xfId="12" applyFont="1" applyFill="1" applyBorder="1" applyAlignment="1">
      <alignment horizontal="center" vertical="top" wrapText="1"/>
    </xf>
    <xf numFmtId="0" fontId="29" fillId="6" borderId="24" xfId="12" applyFont="1" applyFill="1" applyBorder="1" applyAlignment="1">
      <alignment horizontal="center" vertical="top" wrapText="1"/>
    </xf>
    <xf numFmtId="0" fontId="29" fillId="6" borderId="52" xfId="12" applyFont="1" applyFill="1" applyBorder="1" applyAlignment="1">
      <alignment horizontal="center" vertical="top" wrapText="1"/>
    </xf>
    <xf numFmtId="177" fontId="29" fillId="6" borderId="41" xfId="14" applyNumberFormat="1" applyFont="1" applyFill="1" applyBorder="1" applyAlignment="1">
      <alignment horizontal="right" vertical="center" shrinkToFit="1"/>
    </xf>
    <xf numFmtId="177" fontId="29" fillId="6" borderId="12" xfId="14" applyNumberFormat="1" applyFont="1" applyFill="1" applyBorder="1" applyAlignment="1">
      <alignment horizontal="right" vertical="center" shrinkToFit="1"/>
    </xf>
    <xf numFmtId="177" fontId="29" fillId="6" borderId="82" xfId="14" applyNumberFormat="1" applyFont="1" applyFill="1" applyBorder="1" applyAlignment="1">
      <alignment horizontal="right" vertical="center" shrinkToFit="1"/>
    </xf>
    <xf numFmtId="177" fontId="29" fillId="6" borderId="84" xfId="14" applyNumberFormat="1" applyFont="1" applyFill="1" applyBorder="1" applyAlignment="1">
      <alignment horizontal="right" vertical="center" shrinkToFit="1"/>
    </xf>
    <xf numFmtId="187" fontId="29" fillId="6" borderId="84" xfId="14" applyNumberFormat="1" applyFont="1" applyFill="1" applyBorder="1" applyAlignment="1">
      <alignment horizontal="right" vertical="center" shrinkToFit="1"/>
    </xf>
    <xf numFmtId="187" fontId="29" fillId="6" borderId="12" xfId="14" applyNumberFormat="1" applyFont="1" applyFill="1" applyBorder="1" applyAlignment="1">
      <alignment horizontal="right" vertical="center" shrinkToFit="1"/>
    </xf>
    <xf numFmtId="187" fontId="29" fillId="6" borderId="13" xfId="14" applyNumberFormat="1" applyFont="1" applyFill="1" applyBorder="1" applyAlignment="1">
      <alignment horizontal="right" vertical="center" shrinkToFit="1"/>
    </xf>
    <xf numFmtId="0" fontId="29" fillId="6" borderId="30" xfId="12" applyFont="1" applyFill="1" applyBorder="1" applyAlignment="1">
      <alignment horizontal="center" vertical="center"/>
    </xf>
    <xf numFmtId="0" fontId="29" fillId="6" borderId="31" xfId="12" applyFont="1" applyFill="1" applyBorder="1" applyAlignment="1">
      <alignment horizontal="center" vertical="center"/>
    </xf>
    <xf numFmtId="0" fontId="29" fillId="6" borderId="42" xfId="12" applyFont="1" applyFill="1" applyBorder="1" applyAlignment="1">
      <alignment horizontal="center" vertical="center"/>
    </xf>
    <xf numFmtId="0" fontId="29" fillId="6" borderId="39" xfId="12" applyFont="1" applyFill="1" applyBorder="1" applyAlignment="1">
      <alignment horizontal="center" vertical="center"/>
    </xf>
    <xf numFmtId="0" fontId="29" fillId="6" borderId="39" xfId="14" applyFont="1" applyFill="1" applyBorder="1" applyAlignment="1">
      <alignment horizontal="center" vertical="center"/>
    </xf>
    <xf numFmtId="0" fontId="29" fillId="6" borderId="31" xfId="14" applyFont="1" applyFill="1" applyBorder="1" applyAlignment="1">
      <alignment horizontal="center" vertical="center"/>
    </xf>
    <xf numFmtId="0" fontId="29" fillId="6" borderId="32" xfId="14" applyFont="1" applyFill="1" applyBorder="1" applyAlignment="1">
      <alignment horizontal="center" vertical="center"/>
    </xf>
    <xf numFmtId="177" fontId="29" fillId="6" borderId="39" xfId="14" applyNumberFormat="1" applyFont="1" applyFill="1" applyBorder="1" applyAlignment="1">
      <alignment horizontal="right" vertical="center" shrinkToFit="1"/>
    </xf>
    <xf numFmtId="177" fontId="29" fillId="6" borderId="31" xfId="14" applyNumberFormat="1" applyFont="1" applyFill="1" applyBorder="1" applyAlignment="1">
      <alignment horizontal="right" vertical="center" shrinkToFit="1"/>
    </xf>
    <xf numFmtId="177" fontId="29" fillId="6" borderId="156" xfId="14" applyNumberFormat="1" applyFont="1" applyFill="1" applyBorder="1" applyAlignment="1">
      <alignment horizontal="right" vertical="center" shrinkToFit="1"/>
    </xf>
    <xf numFmtId="177" fontId="29" fillId="6" borderId="157" xfId="14" applyNumberFormat="1" applyFont="1" applyFill="1" applyBorder="1" applyAlignment="1">
      <alignment horizontal="right" vertical="center" shrinkToFit="1"/>
    </xf>
    <xf numFmtId="177" fontId="29" fillId="6" borderId="158" xfId="14" applyNumberFormat="1" applyFont="1" applyFill="1" applyBorder="1" applyAlignment="1">
      <alignment horizontal="right" vertical="center" shrinkToFit="1"/>
    </xf>
    <xf numFmtId="177" fontId="29" fillId="6" borderId="159" xfId="14" applyNumberFormat="1" applyFont="1" applyFill="1" applyBorder="1" applyAlignment="1">
      <alignment horizontal="right" vertical="center" shrinkToFit="1"/>
    </xf>
    <xf numFmtId="177" fontId="29" fillId="6" borderId="160"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shrinkToFit="1"/>
    </xf>
    <xf numFmtId="0" fontId="29" fillId="6" borderId="46" xfId="12" applyFont="1" applyFill="1" applyBorder="1" applyAlignment="1">
      <alignment horizontal="center" vertical="center" textRotation="255" shrinkToFit="1"/>
    </xf>
    <xf numFmtId="0" fontId="29" fillId="6" borderId="7" xfId="12" applyFont="1" applyFill="1" applyBorder="1" applyAlignment="1">
      <alignment horizontal="center" vertical="center" textRotation="255" shrinkToFit="1"/>
    </xf>
    <xf numFmtId="0" fontId="29" fillId="6" borderId="38" xfId="12" applyFont="1" applyFill="1" applyBorder="1" applyAlignment="1">
      <alignment horizontal="center" vertical="center" textRotation="255" shrinkToFit="1"/>
    </xf>
    <xf numFmtId="0" fontId="29" fillId="6" borderId="24" xfId="12" applyFont="1" applyFill="1" applyBorder="1" applyAlignment="1">
      <alignment horizontal="center" vertical="center" textRotation="255" shrinkToFit="1"/>
    </xf>
    <xf numFmtId="0" fontId="29" fillId="6" borderId="40" xfId="12" applyFont="1" applyFill="1" applyBorder="1" applyAlignment="1">
      <alignment horizontal="center" vertical="center" textRotation="255" shrinkToFit="1"/>
    </xf>
    <xf numFmtId="177" fontId="29" fillId="6" borderId="62" xfId="13" applyNumberFormat="1" applyFont="1" applyFill="1" applyBorder="1" applyAlignment="1">
      <alignment horizontal="right" vertical="center" shrinkToFit="1"/>
    </xf>
    <xf numFmtId="177" fontId="29" fillId="6" borderId="0" xfId="13" applyNumberFormat="1" applyFont="1" applyFill="1" applyAlignment="1">
      <alignment horizontal="right" vertical="center" shrinkToFit="1"/>
    </xf>
    <xf numFmtId="177" fontId="29" fillId="6" borderId="85" xfId="13" applyNumberFormat="1" applyFont="1" applyFill="1" applyBorder="1" applyAlignment="1">
      <alignment horizontal="right" vertical="center" shrinkToFit="1"/>
    </xf>
    <xf numFmtId="177" fontId="29" fillId="6" borderId="88" xfId="13" applyNumberFormat="1" applyFont="1" applyFill="1" applyBorder="1" applyAlignment="1">
      <alignment horizontal="right" vertical="center" shrinkToFit="1"/>
    </xf>
    <xf numFmtId="187" fontId="29" fillId="6" borderId="88" xfId="13" applyNumberFormat="1" applyFont="1" applyFill="1" applyBorder="1" applyAlignment="1">
      <alignment horizontal="right" vertical="center" shrinkToFit="1"/>
    </xf>
    <xf numFmtId="187" fontId="29" fillId="6" borderId="0" xfId="13" applyNumberFormat="1" applyFont="1" applyFill="1" applyAlignment="1">
      <alignment horizontal="right" vertical="center" shrinkToFit="1"/>
    </xf>
    <xf numFmtId="187" fontId="29" fillId="6" borderId="64" xfId="13" applyNumberFormat="1" applyFont="1" applyFill="1" applyBorder="1" applyAlignment="1">
      <alignment horizontal="right" vertical="center" shrinkToFit="1"/>
    </xf>
    <xf numFmtId="0" fontId="29" fillId="6" borderId="38" xfId="12" applyFont="1" applyFill="1" applyBorder="1" applyAlignment="1">
      <alignment horizontal="left" vertical="center"/>
    </xf>
    <xf numFmtId="0" fontId="29" fillId="6" borderId="41" xfId="12" applyFont="1" applyFill="1" applyBorder="1" applyAlignment="1">
      <alignment horizontal="center" vertical="center" textRotation="255" wrapText="1"/>
    </xf>
    <xf numFmtId="0" fontId="29" fillId="6" borderId="62" xfId="12" applyFont="1" applyFill="1" applyBorder="1" applyAlignment="1">
      <alignment horizontal="center" vertical="center" textRotation="255" wrapText="1"/>
    </xf>
    <xf numFmtId="0" fontId="29" fillId="6" borderId="37" xfId="12" applyFont="1" applyFill="1" applyBorder="1" applyAlignment="1">
      <alignment horizontal="center" vertical="center" textRotation="255" wrapText="1"/>
    </xf>
    <xf numFmtId="0" fontId="29" fillId="6" borderId="32" xfId="12" applyFont="1" applyFill="1" applyBorder="1" applyAlignment="1">
      <alignment horizontal="center" vertical="center"/>
    </xf>
    <xf numFmtId="0" fontId="29" fillId="6" borderId="11" xfId="12" applyFont="1" applyFill="1" applyBorder="1" applyAlignment="1">
      <alignment horizontal="center" vertical="top"/>
    </xf>
    <xf numFmtId="0" fontId="29" fillId="6" borderId="12" xfId="12" applyFont="1" applyFill="1" applyBorder="1" applyAlignment="1">
      <alignment horizontal="center" vertical="top"/>
    </xf>
    <xf numFmtId="0" fontId="29" fillId="6" borderId="7" xfId="12" applyFont="1" applyFill="1" applyBorder="1" applyAlignment="1">
      <alignment horizontal="center" vertical="top"/>
    </xf>
    <xf numFmtId="0" fontId="29" fillId="6" borderId="0" xfId="12" applyFont="1" applyFill="1" applyAlignment="1">
      <alignment horizontal="center" vertical="top"/>
    </xf>
    <xf numFmtId="0" fontId="29" fillId="6" borderId="24" xfId="12" applyFont="1" applyFill="1" applyBorder="1" applyAlignment="1">
      <alignment horizontal="center" vertical="top"/>
    </xf>
    <xf numFmtId="0" fontId="29" fillId="6" borderId="52" xfId="12" applyFont="1" applyFill="1" applyBorder="1" applyAlignment="1">
      <alignment horizontal="center" vertical="top"/>
    </xf>
    <xf numFmtId="0" fontId="29" fillId="6" borderId="34" xfId="12" applyFont="1" applyFill="1" applyBorder="1" applyAlignment="1">
      <alignment horizontal="center" vertical="center"/>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19" xfId="12" applyFont="1" applyFill="1" applyBorder="1" applyAlignment="1" applyProtection="1">
      <alignment horizontal="left" vertical="center" shrinkToFit="1"/>
      <protection locked="0"/>
    </xf>
    <xf numFmtId="0" fontId="29" fillId="6" borderId="8" xfId="12" applyFont="1" applyFill="1" applyBorder="1" applyAlignment="1">
      <alignment horizontal="left" vertical="center" wrapText="1"/>
    </xf>
    <xf numFmtId="0" fontId="29" fillId="6" borderId="0" xfId="13" applyFont="1" applyFill="1" applyAlignment="1">
      <alignment horizontal="left" vertical="center"/>
    </xf>
    <xf numFmtId="0" fontId="29" fillId="6" borderId="24" xfId="12" applyFont="1" applyFill="1" applyBorder="1" applyAlignment="1">
      <alignment horizontal="center" vertical="center"/>
    </xf>
    <xf numFmtId="0" fontId="29" fillId="6" borderId="52" xfId="12" applyFont="1" applyFill="1" applyBorder="1" applyAlignment="1">
      <alignment horizontal="center" vertical="center"/>
    </xf>
    <xf numFmtId="0" fontId="29" fillId="6" borderId="65" xfId="12" applyFont="1" applyFill="1" applyBorder="1" applyAlignment="1">
      <alignment horizontal="center" vertical="center"/>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Font="1" applyFill="1" applyBorder="1" applyAlignment="1" applyProtection="1">
      <alignment horizontal="left" vertical="center" shrinkToFit="1"/>
      <protection locked="0"/>
    </xf>
    <xf numFmtId="0" fontId="29" fillId="8" borderId="132" xfId="12"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Font="1" applyFill="1" applyBorder="1" applyAlignment="1" applyProtection="1">
      <alignment horizontal="left" vertical="center" shrinkToFit="1"/>
      <protection locked="0"/>
    </xf>
    <xf numFmtId="0" fontId="29" fillId="6" borderId="127" xfId="12"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9" xfId="15"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lignment horizontal="left" vertical="center"/>
    </xf>
    <xf numFmtId="0" fontId="29" fillId="6" borderId="8" xfId="12" applyFont="1" applyFill="1" applyBorder="1" applyAlignment="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Font="1" applyFill="1" applyBorder="1" applyAlignment="1" applyProtection="1">
      <alignment horizontal="left" vertical="center" shrinkToFit="1"/>
      <protection locked="0"/>
    </xf>
    <xf numFmtId="0" fontId="29" fillId="8" borderId="132" xfId="15"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Font="1" applyBorder="1" applyAlignment="1" applyProtection="1">
      <alignment horizontal="left" vertical="center" shrinkToFit="1"/>
      <protection locked="0"/>
    </xf>
    <xf numFmtId="0" fontId="29" fillId="0" borderId="127"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Font="1" applyBorder="1" applyAlignment="1" applyProtection="1">
      <alignment horizontal="left" vertical="center" shrinkToFit="1"/>
      <protection locked="0"/>
    </xf>
    <xf numFmtId="0" fontId="29" fillId="0" borderId="121" xfId="15"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lignment horizontal="center" vertical="center"/>
    </xf>
    <xf numFmtId="0" fontId="28" fillId="6" borderId="2" xfId="12" applyFont="1" applyFill="1" applyBorder="1" applyAlignment="1">
      <alignment horizontal="center" vertical="center"/>
    </xf>
    <xf numFmtId="0" fontId="28" fillId="6" borderId="3" xfId="12" applyFont="1" applyFill="1" applyBorder="1" applyAlignment="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110" xfId="15"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3" fillId="0" borderId="39" xfId="16" applyNumberFormat="1" applyFont="1" applyBorder="1">
      <alignment vertical="center"/>
    </xf>
    <xf numFmtId="178" fontId="13" fillId="0" borderId="31" xfId="16" applyNumberFormat="1" applyFont="1" applyBorder="1">
      <alignment vertical="center"/>
    </xf>
    <xf numFmtId="178" fontId="13"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8" fillId="0" borderId="39" xfId="1" applyFont="1" applyBorder="1" applyAlignment="1" applyProtection="1">
      <alignment horizontal="left" vertical="center" wrapText="1"/>
      <protection locked="0"/>
    </xf>
    <xf numFmtId="0" fontId="8" fillId="0" borderId="31" xfId="1" applyFont="1" applyBorder="1" applyAlignment="1" applyProtection="1">
      <alignment horizontal="left" vertical="center" wrapText="1"/>
      <protection locked="0"/>
    </xf>
    <xf numFmtId="0" fontId="8" fillId="0" borderId="32"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18" xfId="1" applyFont="1" applyBorder="1" applyAlignment="1" applyProtection="1">
      <alignment horizontal="left" vertical="center" wrapText="1"/>
      <protection locked="0"/>
    </xf>
    <xf numFmtId="0" fontId="8" fillId="0" borderId="19" xfId="1" applyFont="1" applyBorder="1" applyAlignment="1" applyProtection="1">
      <alignment horizontal="left" vertical="center" wrapText="1"/>
      <protection locked="0"/>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2" xfId="1" applyFont="1" applyBorder="1" applyAlignment="1">
      <alignment horizontal="left" vertical="center"/>
    </xf>
    <xf numFmtId="0" fontId="8" fillId="0" borderId="13" xfId="1" applyFont="1" applyBorder="1" applyAlignment="1">
      <alignment horizontal="left" vertical="center"/>
    </xf>
    <xf numFmtId="0" fontId="8" fillId="0" borderId="31" xfId="1" applyFont="1" applyBorder="1" applyAlignment="1">
      <alignment horizontal="left" vertical="center"/>
    </xf>
    <xf numFmtId="0" fontId="8"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115123</c:v>
                </c:pt>
                <c:pt idx="4">
                  <c:v>98899</c:v>
                </c:pt>
              </c:numCache>
            </c:numRef>
          </c:val>
          <c:smooth val="0"/>
          <c:extLst>
            <c:ext xmlns:c16="http://schemas.microsoft.com/office/drawing/2014/chart" uri="{C3380CC4-5D6E-409C-BE32-E72D297353CC}">
              <c16:uniqueId val="{00000000-1473-4B70-8592-2496283836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50363</c:v>
                </c:pt>
                <c:pt idx="1">
                  <c:v>41296</c:v>
                </c:pt>
                <c:pt idx="2">
                  <c:v>27036</c:v>
                </c:pt>
                <c:pt idx="3">
                  <c:v>51434</c:v>
                </c:pt>
                <c:pt idx="4">
                  <c:v>26282</c:v>
                </c:pt>
              </c:numCache>
            </c:numRef>
          </c:val>
          <c:smooth val="0"/>
          <c:extLst>
            <c:ext xmlns:c16="http://schemas.microsoft.com/office/drawing/2014/chart" uri="{C3380CC4-5D6E-409C-BE32-E72D297353CC}">
              <c16:uniqueId val="{00000001-1473-4B70-8592-2496283836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5.77</c:v>
                </c:pt>
                <c:pt idx="1">
                  <c:v>3.66</c:v>
                </c:pt>
                <c:pt idx="2">
                  <c:v>4.93</c:v>
                </c:pt>
                <c:pt idx="3">
                  <c:v>1.42</c:v>
                </c:pt>
                <c:pt idx="4">
                  <c:v>2.65</c:v>
                </c:pt>
              </c:numCache>
            </c:numRef>
          </c:val>
          <c:extLst>
            <c:ext xmlns:c16="http://schemas.microsoft.com/office/drawing/2014/chart" uri="{C3380CC4-5D6E-409C-BE32-E72D297353CC}">
              <c16:uniqueId val="{00000000-8500-4607-BCB3-B92EDFBC1C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2.23</c:v>
                </c:pt>
                <c:pt idx="1">
                  <c:v>7.1</c:v>
                </c:pt>
                <c:pt idx="2">
                  <c:v>10.64</c:v>
                </c:pt>
                <c:pt idx="3">
                  <c:v>13.81</c:v>
                </c:pt>
                <c:pt idx="4">
                  <c:v>10</c:v>
                </c:pt>
              </c:numCache>
            </c:numRef>
          </c:val>
          <c:extLst>
            <c:ext xmlns:c16="http://schemas.microsoft.com/office/drawing/2014/chart" uri="{C3380CC4-5D6E-409C-BE32-E72D297353CC}">
              <c16:uniqueId val="{00000001-8500-4607-BCB3-B92EDFBC1C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-7.45</c:v>
                </c:pt>
                <c:pt idx="1">
                  <c:v>-2.4500000000000002</c:v>
                </c:pt>
                <c:pt idx="2">
                  <c:v>2.0099999999999998</c:v>
                </c:pt>
                <c:pt idx="3">
                  <c:v>-3.61</c:v>
                </c:pt>
                <c:pt idx="4">
                  <c:v>-3.04</c:v>
                </c:pt>
              </c:numCache>
            </c:numRef>
          </c:val>
          <c:smooth val="0"/>
          <c:extLst>
            <c:ext xmlns:c16="http://schemas.microsoft.com/office/drawing/2014/chart" uri="{C3380CC4-5D6E-409C-BE32-E72D297353CC}">
              <c16:uniqueId val="{00000002-8500-4607-BCB3-B92EDFBC1C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0.03</c:v>
                </c:pt>
                <c:pt idx="4">
                  <c:v>#N/A</c:v>
                </c:pt>
                <c:pt idx="5">
                  <c:v>0.02</c:v>
                </c:pt>
                <c:pt idx="6">
                  <c:v>#N/A</c:v>
                </c:pt>
                <c:pt idx="7">
                  <c:v>0.03</c:v>
                </c:pt>
                <c:pt idx="8">
                  <c:v>0</c:v>
                </c:pt>
                <c:pt idx="9">
                  <c:v>0</c:v>
                </c:pt>
              </c:numCache>
            </c:numRef>
          </c:val>
          <c:extLst>
            <c:ext xmlns:c16="http://schemas.microsoft.com/office/drawing/2014/chart" uri="{C3380CC4-5D6E-409C-BE32-E72D297353CC}">
              <c16:uniqueId val="{00000000-C912-4002-838F-830DCED473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12-4002-838F-830DCED473C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12-4002-838F-830DCED473C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912-4002-838F-830DCED473C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0.03</c:v>
                </c:pt>
                <c:pt idx="4">
                  <c:v>#N/A</c:v>
                </c:pt>
                <c:pt idx="5">
                  <c:v>0.01</c:v>
                </c:pt>
                <c:pt idx="6">
                  <c:v>#N/A</c:v>
                </c:pt>
                <c:pt idx="7">
                  <c:v>0</c:v>
                </c:pt>
                <c:pt idx="8">
                  <c:v>#N/A</c:v>
                </c:pt>
                <c:pt idx="9">
                  <c:v>0.02</c:v>
                </c:pt>
              </c:numCache>
            </c:numRef>
          </c:val>
          <c:extLst>
            <c:ext xmlns:c16="http://schemas.microsoft.com/office/drawing/2014/chart" uri="{C3380CC4-5D6E-409C-BE32-E72D297353CC}">
              <c16:uniqueId val="{00000004-C912-4002-838F-830DCED473CE}"/>
            </c:ext>
          </c:extLst>
        </c:ser>
        <c:ser>
          <c:idx val="5"/>
          <c:order val="5"/>
          <c:tx>
            <c:strRef>
              <c:f>データシート!$A$32</c:f>
              <c:strCache>
                <c:ptCount val="1"/>
                <c:pt idx="0">
                  <c:v>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1.08</c:v>
                </c:pt>
                <c:pt idx="8">
                  <c:v>#N/A</c:v>
                </c:pt>
                <c:pt idx="9">
                  <c:v>0.92</c:v>
                </c:pt>
              </c:numCache>
            </c:numRef>
          </c:val>
          <c:extLst>
            <c:ext xmlns:c16="http://schemas.microsoft.com/office/drawing/2014/chart" uri="{C3380CC4-5D6E-409C-BE32-E72D297353CC}">
              <c16:uniqueId val="{00000005-C912-4002-838F-830DCED473C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1.58</c:v>
                </c:pt>
                <c:pt idx="2">
                  <c:v>#N/A</c:v>
                </c:pt>
                <c:pt idx="3">
                  <c:v>2.74</c:v>
                </c:pt>
                <c:pt idx="4">
                  <c:v>#N/A</c:v>
                </c:pt>
                <c:pt idx="5">
                  <c:v>2.33</c:v>
                </c:pt>
                <c:pt idx="6">
                  <c:v>#N/A</c:v>
                </c:pt>
                <c:pt idx="7">
                  <c:v>1.43</c:v>
                </c:pt>
                <c:pt idx="8">
                  <c:v>#N/A</c:v>
                </c:pt>
                <c:pt idx="9">
                  <c:v>1.51</c:v>
                </c:pt>
              </c:numCache>
            </c:numRef>
          </c:val>
          <c:extLst>
            <c:ext xmlns:c16="http://schemas.microsoft.com/office/drawing/2014/chart" uri="{C3380CC4-5D6E-409C-BE32-E72D297353CC}">
              <c16:uniqueId val="{00000006-C912-4002-838F-830DCED473C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0.36</c:v>
                </c:pt>
                <c:pt idx="1">
                  <c:v>#N/A</c:v>
                </c:pt>
                <c:pt idx="2">
                  <c:v>#N/A</c:v>
                </c:pt>
                <c:pt idx="3">
                  <c:v>0.45</c:v>
                </c:pt>
                <c:pt idx="4">
                  <c:v>0.53</c:v>
                </c:pt>
                <c:pt idx="5">
                  <c:v>#N/A</c:v>
                </c:pt>
                <c:pt idx="6">
                  <c:v>#N/A</c:v>
                </c:pt>
                <c:pt idx="7">
                  <c:v>1.1299999999999999</c:v>
                </c:pt>
                <c:pt idx="8">
                  <c:v>#N/A</c:v>
                </c:pt>
                <c:pt idx="9">
                  <c:v>2.31</c:v>
                </c:pt>
              </c:numCache>
            </c:numRef>
          </c:val>
          <c:extLst>
            <c:ext xmlns:c16="http://schemas.microsoft.com/office/drawing/2014/chart" uri="{C3380CC4-5D6E-409C-BE32-E72D297353CC}">
              <c16:uniqueId val="{00000007-C912-4002-838F-830DCED473C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5.77</c:v>
                </c:pt>
                <c:pt idx="2">
                  <c:v>#N/A</c:v>
                </c:pt>
                <c:pt idx="3">
                  <c:v>3.66</c:v>
                </c:pt>
                <c:pt idx="4">
                  <c:v>#N/A</c:v>
                </c:pt>
                <c:pt idx="5">
                  <c:v>4.93</c:v>
                </c:pt>
                <c:pt idx="6">
                  <c:v>#N/A</c:v>
                </c:pt>
                <c:pt idx="7">
                  <c:v>1.41</c:v>
                </c:pt>
                <c:pt idx="8">
                  <c:v>#N/A</c:v>
                </c:pt>
                <c:pt idx="9">
                  <c:v>2.65</c:v>
                </c:pt>
              </c:numCache>
            </c:numRef>
          </c:val>
          <c:extLst>
            <c:ext xmlns:c16="http://schemas.microsoft.com/office/drawing/2014/chart" uri="{C3380CC4-5D6E-409C-BE32-E72D297353CC}">
              <c16:uniqueId val="{00000008-C912-4002-838F-830DCED473C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11.55</c:v>
                </c:pt>
                <c:pt idx="2">
                  <c:v>#N/A</c:v>
                </c:pt>
                <c:pt idx="3">
                  <c:v>9.6999999999999993</c:v>
                </c:pt>
                <c:pt idx="4">
                  <c:v>#N/A</c:v>
                </c:pt>
                <c:pt idx="5">
                  <c:v>7.71</c:v>
                </c:pt>
                <c:pt idx="6">
                  <c:v>#N/A</c:v>
                </c:pt>
                <c:pt idx="7">
                  <c:v>9.01</c:v>
                </c:pt>
                <c:pt idx="8">
                  <c:v>#N/A</c:v>
                </c:pt>
                <c:pt idx="9">
                  <c:v>10.08</c:v>
                </c:pt>
              </c:numCache>
            </c:numRef>
          </c:val>
          <c:extLst>
            <c:ext xmlns:c16="http://schemas.microsoft.com/office/drawing/2014/chart" uri="{C3380CC4-5D6E-409C-BE32-E72D297353CC}">
              <c16:uniqueId val="{00000009-C912-4002-838F-830DCED473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753</c:v>
                </c:pt>
                <c:pt idx="5">
                  <c:v>747</c:v>
                </c:pt>
                <c:pt idx="8">
                  <c:v>763</c:v>
                </c:pt>
                <c:pt idx="11">
                  <c:v>759</c:v>
                </c:pt>
                <c:pt idx="14">
                  <c:v>787</c:v>
                </c:pt>
              </c:numCache>
            </c:numRef>
          </c:val>
          <c:extLst>
            <c:ext xmlns:c16="http://schemas.microsoft.com/office/drawing/2014/chart" uri="{C3380CC4-5D6E-409C-BE32-E72D297353CC}">
              <c16:uniqueId val="{00000000-B8B4-4510-8EAA-5D83CA42A9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B4-4510-8EAA-5D83CA42A9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3</c:v>
                </c:pt>
                <c:pt idx="6">
                  <c:v>3</c:v>
                </c:pt>
                <c:pt idx="9">
                  <c:v>3</c:v>
                </c:pt>
                <c:pt idx="12">
                  <c:v>4</c:v>
                </c:pt>
              </c:numCache>
            </c:numRef>
          </c:val>
          <c:extLst>
            <c:ext xmlns:c16="http://schemas.microsoft.com/office/drawing/2014/chart" uri="{C3380CC4-5D6E-409C-BE32-E72D297353CC}">
              <c16:uniqueId val="{00000002-B8B4-4510-8EAA-5D83CA42A9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184</c:v>
                </c:pt>
                <c:pt idx="3">
                  <c:v>203</c:v>
                </c:pt>
                <c:pt idx="6">
                  <c:v>193</c:v>
                </c:pt>
                <c:pt idx="9">
                  <c:v>201</c:v>
                </c:pt>
                <c:pt idx="12">
                  <c:v>206</c:v>
                </c:pt>
              </c:numCache>
            </c:numRef>
          </c:val>
          <c:extLst>
            <c:ext xmlns:c16="http://schemas.microsoft.com/office/drawing/2014/chart" uri="{C3380CC4-5D6E-409C-BE32-E72D297353CC}">
              <c16:uniqueId val="{00000003-B8B4-4510-8EAA-5D83CA42A9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561</c:v>
                </c:pt>
                <c:pt idx="3">
                  <c:v>476</c:v>
                </c:pt>
                <c:pt idx="6">
                  <c:v>421</c:v>
                </c:pt>
                <c:pt idx="9">
                  <c:v>388</c:v>
                </c:pt>
                <c:pt idx="12">
                  <c:v>281</c:v>
                </c:pt>
              </c:numCache>
            </c:numRef>
          </c:val>
          <c:extLst>
            <c:ext xmlns:c16="http://schemas.microsoft.com/office/drawing/2014/chart" uri="{C3380CC4-5D6E-409C-BE32-E72D297353CC}">
              <c16:uniqueId val="{00000004-B8B4-4510-8EAA-5D83CA42A9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B4-4510-8EAA-5D83CA42A9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B4-4510-8EAA-5D83CA42A9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628</c:v>
                </c:pt>
                <c:pt idx="3">
                  <c:v>597</c:v>
                </c:pt>
                <c:pt idx="6">
                  <c:v>573</c:v>
                </c:pt>
                <c:pt idx="9">
                  <c:v>571</c:v>
                </c:pt>
                <c:pt idx="12">
                  <c:v>560</c:v>
                </c:pt>
              </c:numCache>
            </c:numRef>
          </c:val>
          <c:extLst>
            <c:ext xmlns:c16="http://schemas.microsoft.com/office/drawing/2014/chart" uri="{C3380CC4-5D6E-409C-BE32-E72D297353CC}">
              <c16:uniqueId val="{00000007-B8B4-4510-8EAA-5D83CA42A9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622</c:v>
                </c:pt>
                <c:pt idx="2">
                  <c:v>#N/A</c:v>
                </c:pt>
                <c:pt idx="3">
                  <c:v>#N/A</c:v>
                </c:pt>
                <c:pt idx="4">
                  <c:v>532</c:v>
                </c:pt>
                <c:pt idx="5">
                  <c:v>#N/A</c:v>
                </c:pt>
                <c:pt idx="6">
                  <c:v>#N/A</c:v>
                </c:pt>
                <c:pt idx="7">
                  <c:v>427</c:v>
                </c:pt>
                <c:pt idx="8">
                  <c:v>#N/A</c:v>
                </c:pt>
                <c:pt idx="9">
                  <c:v>#N/A</c:v>
                </c:pt>
                <c:pt idx="10">
                  <c:v>404</c:v>
                </c:pt>
                <c:pt idx="11">
                  <c:v>#N/A</c:v>
                </c:pt>
                <c:pt idx="12">
                  <c:v>#N/A</c:v>
                </c:pt>
                <c:pt idx="13">
                  <c:v>264</c:v>
                </c:pt>
                <c:pt idx="14">
                  <c:v>#N/A</c:v>
                </c:pt>
              </c:numCache>
            </c:numRef>
          </c:val>
          <c:smooth val="0"/>
          <c:extLst>
            <c:ext xmlns:c16="http://schemas.microsoft.com/office/drawing/2014/chart" uri="{C3380CC4-5D6E-409C-BE32-E72D297353CC}">
              <c16:uniqueId val="{00000008-B8B4-4510-8EAA-5D83CA42A9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8715</c:v>
                </c:pt>
                <c:pt idx="5">
                  <c:v>8522</c:v>
                </c:pt>
                <c:pt idx="8">
                  <c:v>8024</c:v>
                </c:pt>
                <c:pt idx="11">
                  <c:v>8153</c:v>
                </c:pt>
                <c:pt idx="14">
                  <c:v>7934</c:v>
                </c:pt>
              </c:numCache>
            </c:numRef>
          </c:val>
          <c:extLst>
            <c:ext xmlns:c16="http://schemas.microsoft.com/office/drawing/2014/chart" uri="{C3380CC4-5D6E-409C-BE32-E72D297353CC}">
              <c16:uniqueId val="{00000000-F8F1-41CF-B01D-42B95D2C57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167</c:v>
                </c:pt>
                <c:pt idx="5">
                  <c:v>151</c:v>
                </c:pt>
                <c:pt idx="8">
                  <c:v>132</c:v>
                </c:pt>
                <c:pt idx="11">
                  <c:v>6736</c:v>
                </c:pt>
                <c:pt idx="14">
                  <c:v>6712</c:v>
                </c:pt>
              </c:numCache>
            </c:numRef>
          </c:val>
          <c:extLst>
            <c:ext xmlns:c16="http://schemas.microsoft.com/office/drawing/2014/chart" uri="{C3380CC4-5D6E-409C-BE32-E72D297353CC}">
              <c16:uniqueId val="{00000001-F8F1-41CF-B01D-42B95D2C57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564</c:v>
                </c:pt>
                <c:pt idx="5">
                  <c:v>393</c:v>
                </c:pt>
                <c:pt idx="8">
                  <c:v>579</c:v>
                </c:pt>
                <c:pt idx="11">
                  <c:v>764</c:v>
                </c:pt>
                <c:pt idx="14">
                  <c:v>638</c:v>
                </c:pt>
              </c:numCache>
            </c:numRef>
          </c:val>
          <c:extLst>
            <c:ext xmlns:c16="http://schemas.microsoft.com/office/drawing/2014/chart" uri="{C3380CC4-5D6E-409C-BE32-E72D297353CC}">
              <c16:uniqueId val="{00000002-F8F1-41CF-B01D-42B95D2C57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F1-41CF-B01D-42B95D2C57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F1-41CF-B01D-42B95D2C57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F1-41CF-B01D-42B95D2C57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1106</c:v>
                </c:pt>
                <c:pt idx="3">
                  <c:v>1060</c:v>
                </c:pt>
                <c:pt idx="6">
                  <c:v>979</c:v>
                </c:pt>
                <c:pt idx="9">
                  <c:v>988</c:v>
                </c:pt>
                <c:pt idx="12">
                  <c:v>960</c:v>
                </c:pt>
              </c:numCache>
            </c:numRef>
          </c:val>
          <c:extLst>
            <c:ext xmlns:c16="http://schemas.microsoft.com/office/drawing/2014/chart" uri="{C3380CC4-5D6E-409C-BE32-E72D297353CC}">
              <c16:uniqueId val="{00000006-F8F1-41CF-B01D-42B95D2C57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480</c:v>
                </c:pt>
                <c:pt idx="3">
                  <c:v>429</c:v>
                </c:pt>
                <c:pt idx="6">
                  <c:v>461</c:v>
                </c:pt>
                <c:pt idx="9">
                  <c:v>515</c:v>
                </c:pt>
                <c:pt idx="12">
                  <c:v>520</c:v>
                </c:pt>
              </c:numCache>
            </c:numRef>
          </c:val>
          <c:extLst>
            <c:ext xmlns:c16="http://schemas.microsoft.com/office/drawing/2014/chart" uri="{C3380CC4-5D6E-409C-BE32-E72D297353CC}">
              <c16:uniqueId val="{00000007-F8F1-41CF-B01D-42B95D2C57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6639</c:v>
                </c:pt>
                <c:pt idx="3">
                  <c:v>6288</c:v>
                </c:pt>
                <c:pt idx="6">
                  <c:v>5591</c:v>
                </c:pt>
                <c:pt idx="9">
                  <c:v>4983</c:v>
                </c:pt>
                <c:pt idx="12">
                  <c:v>3940</c:v>
                </c:pt>
              </c:numCache>
            </c:numRef>
          </c:val>
          <c:extLst>
            <c:ext xmlns:c16="http://schemas.microsoft.com/office/drawing/2014/chart" uri="{C3380CC4-5D6E-409C-BE32-E72D297353CC}">
              <c16:uniqueId val="{00000008-F8F1-41CF-B01D-42B95D2C57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6628</c:v>
                </c:pt>
                <c:pt idx="12">
                  <c:v>6627</c:v>
                </c:pt>
              </c:numCache>
            </c:numRef>
          </c:val>
          <c:extLst>
            <c:ext xmlns:c16="http://schemas.microsoft.com/office/drawing/2014/chart" uri="{C3380CC4-5D6E-409C-BE32-E72D297353CC}">
              <c16:uniqueId val="{00000009-F8F1-41CF-B01D-42B95D2C57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5800</c:v>
                </c:pt>
                <c:pt idx="3">
                  <c:v>5776</c:v>
                </c:pt>
                <c:pt idx="6">
                  <c:v>5716</c:v>
                </c:pt>
                <c:pt idx="9">
                  <c:v>5773</c:v>
                </c:pt>
                <c:pt idx="12">
                  <c:v>5730</c:v>
                </c:pt>
              </c:numCache>
            </c:numRef>
          </c:val>
          <c:extLst>
            <c:ext xmlns:c16="http://schemas.microsoft.com/office/drawing/2014/chart" uri="{C3380CC4-5D6E-409C-BE32-E72D297353CC}">
              <c16:uniqueId val="{0000000A-F8F1-41CF-B01D-42B95D2C57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4578</c:v>
                </c:pt>
                <c:pt idx="2">
                  <c:v>#N/A</c:v>
                </c:pt>
                <c:pt idx="3">
                  <c:v>#N/A</c:v>
                </c:pt>
                <c:pt idx="4">
                  <c:v>4487</c:v>
                </c:pt>
                <c:pt idx="5">
                  <c:v>#N/A</c:v>
                </c:pt>
                <c:pt idx="6">
                  <c:v>#N/A</c:v>
                </c:pt>
                <c:pt idx="7">
                  <c:v>4012</c:v>
                </c:pt>
                <c:pt idx="8">
                  <c:v>#N/A</c:v>
                </c:pt>
                <c:pt idx="9">
                  <c:v>#N/A</c:v>
                </c:pt>
                <c:pt idx="10">
                  <c:v>3234</c:v>
                </c:pt>
                <c:pt idx="11">
                  <c:v>#N/A</c:v>
                </c:pt>
                <c:pt idx="12">
                  <c:v>#N/A</c:v>
                </c:pt>
                <c:pt idx="13">
                  <c:v>2493</c:v>
                </c:pt>
                <c:pt idx="14">
                  <c:v>#N/A</c:v>
                </c:pt>
              </c:numCache>
            </c:numRef>
          </c:val>
          <c:smooth val="0"/>
          <c:extLst>
            <c:ext xmlns:c16="http://schemas.microsoft.com/office/drawing/2014/chart" uri="{C3380CC4-5D6E-409C-BE32-E72D297353CC}">
              <c16:uniqueId val="{0000000B-F8F1-41CF-B01D-42B95D2C57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446</c:v>
                </c:pt>
                <c:pt idx="1">
                  <c:v>567</c:v>
                </c:pt>
                <c:pt idx="2">
                  <c:v>417</c:v>
                </c:pt>
              </c:numCache>
            </c:numRef>
          </c:val>
          <c:extLst>
            <c:ext xmlns:c16="http://schemas.microsoft.com/office/drawing/2014/chart" uri="{C3380CC4-5D6E-409C-BE32-E72D297353CC}">
              <c16:uniqueId val="{00000000-53DA-4FF3-9D5B-42FCE4BB29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53DA-4FF3-9D5B-42FCE4BB29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61</c:v>
                </c:pt>
                <c:pt idx="1">
                  <c:v>73</c:v>
                </c:pt>
                <c:pt idx="2">
                  <c:v>77</c:v>
                </c:pt>
              </c:numCache>
            </c:numRef>
          </c:val>
          <c:extLst>
            <c:ext xmlns:c16="http://schemas.microsoft.com/office/drawing/2014/chart" uri="{C3380CC4-5D6E-409C-BE32-E72D297353CC}">
              <c16:uniqueId val="{00000002-53DA-4FF3-9D5B-42FCE4BB29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{91A7D307-28E5-40C5-B240-4EE9797EBCAC}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A1F-4856-A636-920EF83A3B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{5A2BF0ED-7C07-46F2-B2B0-B28CCA6B1460}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1F-4856-A636-920EF83A3B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{0332C006-F8C3-4AFD-8F0D-0183B5CE1861}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1F-4856-A636-920EF83A3B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{4C571080-6910-4BD6-9565-A5D98796B88C}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1F-4856-A636-920EF83A3B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{012BFE0C-618D-432D-9A5D-8B0EE318D7A8}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1F-4856-A636-920EF83A3B4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{F8D209E7-F0E7-4DE0-9CDA-5E4B13EE6ED0}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A1F-4856-A636-920EF83A3B4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{AD5EC541-BB81-425F-8FCB-D653CF5E797D}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A1F-4856-A636-920EF83A3B4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{98A7B5EF-4A59-4D6E-A8EF-F76FB6C3FC6A}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A1F-4856-A636-920EF83A3B4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{09351C3A-116B-4416-89D6-63C040CCBF7A}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A1F-4856-A636-920EF83A3B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c:v>
                </c:pt>
                <c:pt idx="24">
                  <c:v>66.400000000000006</c:v>
                </c:pt>
              </c:numCache>
            </c:numRef>
          </c:xVal>
          <c:yVal>
            <c:numRef>
              <c:f>公会計指標分析・財政指標組合せ分析表!$BP$51:$DC$51</c:f>
              <c:numCache>
                <c:formatCode>#,##0.0;"▲ "#,##0.0</c:formatCode>
                <c:ptCount val="40"/>
                <c:pt idx="16">
                  <c:v>116.3</c:v>
                </c:pt>
                <c:pt idx="24">
                  <c:v>95.9</c:v>
                </c:pt>
              </c:numCache>
            </c:numRef>
          </c:yVal>
          <c:smooth val="0"/>
          <c:extLst>
            <c:ext xmlns:c16="http://schemas.microsoft.com/office/drawing/2014/chart" uri="{C3380CC4-5D6E-409C-BE32-E72D297353CC}">
              <c16:uniqueId val="{00000009-7A1F-4856-A636-920EF83A3B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{C050F02E-BAA9-4B47-99F3-866E74325A66}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A1F-4856-A636-920EF83A3B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{89B1385D-1591-40F9-A674-87C4A7AA3F23}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1F-4856-A636-920EF83A3B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{E1754BF4-C2C8-4005-9DC7-5FC2FCF05737}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1F-4856-A636-920EF83A3B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{F4AB17F4-FAA8-4466-BB28-ABA1CB06E9C4}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1F-4856-A636-920EF83A3B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{877F4BDE-6BE3-4D5E-9E2A-B00D0A913CBC}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1F-4856-A636-920EF83A3B4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{4055A88E-5AD1-45C8-8EC4-635247126BC9}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A1F-4856-A636-920EF83A3B4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{457563AC-F7F9-4A05-8FC4-B28CF36D6B69}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A1F-4856-A636-920EF83A3B4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{D009D391-8324-4A17-99E1-5588A16B9E57}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A1F-4856-A636-920EF83A3B4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{51A433EC-8260-4CE6-8775-0DAAE75A8BDF}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A1F-4856-A636-920EF83A3B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61.9</c:v>
                </c:pt>
                <c:pt idx="24">
                  <c:v>62.6</c:v>
                </c:pt>
              </c:numCache>
            </c:numRef>
          </c:xVal>
          <c:yVal>
            <c:numRef>
              <c:f>公会計指標分析・財政指標組合せ分析表!$BP$55:$DC$55</c:f>
              <c:numCache>
                <c:formatCode>#,##0.0;"▲ "#,##0.0</c:formatCode>
                <c:ptCount val="40"/>
                <c:pt idx="16">
                  <c:v>44.9</c:v>
                </c:pt>
                <c:pt idx="24">
                  <c:v>44.9</c:v>
                </c:pt>
              </c:numCache>
            </c:numRef>
          </c:yVal>
          <c:smooth val="0"/>
          <c:extLst>
            <c:ext xmlns:c16="http://schemas.microsoft.com/office/drawing/2014/chart" uri="{C3380CC4-5D6E-409C-BE32-E72D297353CC}">
              <c16:uniqueId val="{00000013-7A1F-4856-A636-920EF83A3B4B}"/>
            </c:ext>
          </c:extLst>
        </c:ser>
        <c:dLbls>
          <c:showLegendKey val="0"/>
          <c:showVal val="1"/>
          <c:showCatName val="0"/>
          <c:showSerName val="0"/>
          <c:showPercent val="0"/>
          <c:showBubbleSize val="0"/>
        </c:dLbls>
        <c:axId val="46179840"/>
        <c:axId val="46181760"/>
      </c:scatterChart>
      <c:valAx>
        <c:axId val="46179840"/>
        <c:scaling>
          <c:orientation val="minMax"/>
          <c:max val="66.8"/>
          <c:min val="6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29"/>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{B9CCE65F-1F72-4AAF-8F6B-EDDD7CBF1416}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42A-4656-B870-73FC25D137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{5C8CB653-5478-4BD8-A9A9-382F07C76FA5}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2A-4656-B870-73FC25D137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{018A3F4E-EB2F-46F3-92C3-354D05E2765D}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2A-4656-B870-73FC25D137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{94A207B8-BC64-4348-B103-766A40686C3D}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2A-4656-B870-73FC25D137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{768D4821-B6FF-4066-94E3-84169F6B5432}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2A-4656-B870-73FC25D137F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{6C475E59-08D1-48F0-94A4-D9B4F1B9C613}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42A-4656-B870-73FC25D137F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{DE215223-9642-44D6-9BC1-21B2407ADA14}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42A-4656-B870-73FC25D137F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{30EA3847-2482-42A7-9C8C-592419711DAC}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42A-4656-B870-73FC25D137F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{29B65AFC-9FD8-493C-95CF-B7ED271753D9}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42A-4656-B870-73FC25D137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18.399999999999999</c:v>
                </c:pt>
                <c:pt idx="8">
                  <c:v>17</c:v>
                </c:pt>
                <c:pt idx="16">
                  <c:v>15</c:v>
                </c:pt>
                <c:pt idx="24">
                  <c:v>13.2</c:v>
                </c:pt>
                <c:pt idx="32">
                  <c:v>10.7</c:v>
                </c:pt>
              </c:numCache>
            </c:numRef>
          </c:xVal>
          <c:yVal>
            <c:numRef>
              <c:f>公会計指標分析・財政指標組合せ分析表!$BP$73:$DC$73</c:f>
              <c:numCache>
                <c:formatCode>#,##0.0;"▲ "#,##0.0</c:formatCode>
                <c:ptCount val="40"/>
                <c:pt idx="0">
                  <c:v>128.5</c:v>
                </c:pt>
                <c:pt idx="8">
                  <c:v>130.4</c:v>
                </c:pt>
                <c:pt idx="16">
                  <c:v>116.3</c:v>
                </c:pt>
                <c:pt idx="24">
                  <c:v>95.9</c:v>
                </c:pt>
                <c:pt idx="32">
                  <c:v>73</c:v>
                </c:pt>
              </c:numCache>
            </c:numRef>
          </c:yVal>
          <c:smooth val="0"/>
          <c:extLst>
            <c:ext xmlns:c16="http://schemas.microsoft.com/office/drawing/2014/chart" uri="{C3380CC4-5D6E-409C-BE32-E72D297353CC}">
              <c16:uniqueId val="{00000009-F42A-4656-B870-73FC25D137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{D2126FD5-659B-4DD3-ADA5-7B7E36C377F5}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42A-4656-B870-73FC25D137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{72F47591-36F6-496C-B15B-2546C0483CBF}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2A-4656-B870-73FC25D137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{9E216133-E7F1-44D7-BA80-C7EB3E2E7164}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2A-4656-B870-73FC25D137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{1E02B0A2-DD32-4F52-951C-AD4D5A29CA5F}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2A-4656-B870-73FC25D137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{8924589C-7D28-4390-9855-396C062CE977}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2A-4656-B870-73FC25D137F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{5666E4A2-68B5-43C5-BC74-1957809D9797}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42A-4656-B870-73FC25D137FA}"/>
                </c:ext>
              </c:extLst>
            </c:dLbl>
            <c:dLbl>
              <c:idx val="16"/>
              <c:layout>
                <c:manualLayout>
                  <c:x val="-3.1697991619110633E-2"/>
                  <c:y val="-6.7568173863129632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{0545C6A5-A9BF-4A9D-9748-0380CE30F64A}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42A-4656-B870-73FC25D137FA}"/>
                </c:ext>
              </c:extLst>
            </c:dLbl>
            <c:dLbl>
              <c:idx val="24"/>
              <c:layout>
                <c:manualLayout>
                  <c:x val="-2.56702069491541E-2"/>
                  <c:y val="-6.499232485356952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{C9CD34D7-9B8D-40D1-A430-FE300CDF5649}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42A-4656-B870-73FC25D137FA}"/>
                </c:ext>
              </c:extLst>
            </c:dLbl>
            <c:dLbl>
              <c:idx val="32"/>
              <c:layout>
                <c:manualLayout>
                  <c:x val="-3.7725776289067169E-2"/>
                  <c:y val="-5.468927130289805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{8126A69C-B0C2-44E0-ABFB-377C850C3DC6}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42A-4656-B870-73FC25D137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9.1</c:v>
                </c:pt>
                <c:pt idx="32">
                  <c:v>8.9</c:v>
                </c:pt>
              </c:numCache>
            </c:numRef>
          </c:xVal>
          <c:yVal>
            <c:numRef>
              <c:f>公会計指標分析・財政指標組合せ分析表!$BP$77:$DC$77</c:f>
              <c:numCache>
                <c:formatCode>#,##0.0;"▲ "#,##0.0</c:formatCode>
                <c:ptCount val="40"/>
                <c:pt idx="0">
                  <c:v>54.6</c:v>
                </c:pt>
                <c:pt idx="8">
                  <c:v>48.7</c:v>
                </c:pt>
                <c:pt idx="16">
                  <c:v>44.9</c:v>
                </c:pt>
                <c:pt idx="24">
                  <c:v>44.9</c:v>
                </c:pt>
                <c:pt idx="32">
                  <c:v>40.799999999999997</c:v>
                </c:pt>
              </c:numCache>
            </c:numRef>
          </c:yVal>
          <c:smooth val="0"/>
          <c:extLst>
            <c:ext xmlns:c16="http://schemas.microsoft.com/office/drawing/2014/chart" uri="{C3380CC4-5D6E-409C-BE32-E72D297353CC}">
              <c16:uniqueId val="{00000013-F42A-4656-B870-73FC25D137FA}"/>
            </c:ext>
          </c:extLst>
        </c:ser>
        <c:dLbls>
          <c:showLegendKey val="0"/>
          <c:showVal val="1"/>
          <c:showCatName val="0"/>
          <c:showSerName val="0"/>
          <c:showPercent val="0"/>
          <c:showBubbleSize val="0"/>
        </c:dLbls>
        <c:axId val="84219776"/>
        <c:axId val="84234240"/>
      </c:scatterChart>
      <c:valAx>
        <c:axId val="84219776"/>
        <c:scaling>
          <c:orientation val="minMax"/>
          <c:max val="19.3"/>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地方債の現在高が減少し、一般会計及び公営企業債の元利償還金も減少していることから、実質公債費比率は年々改善されております。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９年度以降においては、普通建設事業の増加により地方債残高が一時的に増加し、平成３２年度決算における実質公債費比率の上昇が予測されているものの、上昇は一時的なものであり、全体的には減少し比率は改善されていく見込み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平成２９年度におきましては、平成２８年度に引き続き、宮野地区地域優良賃貸住宅整備事業に係る債務負担行為の影響により将来負担額は高い数字で推移でしております。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しかしながら、整備事業費については、ＰＦＩ手法を活用し、全額国庫及び住宅使用料で賄うこととしており、将来負担比率への影響はありません。</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今後、一般会計及び下水道会計の地方債残高は一時的な増加はあるものの、着実に減少していく見込みですので比率も減少していく見込みです。</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熊本県長洲町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平成２８年度においては、６億２千万円基金が回復しましたが、平成２９年度において、普通交付税の減少に伴い、基金を１億８千万円取り崩した結果、基金全体の残高は４億７千万円となっております。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長期的に安定した財政運営を行う上で必要不可欠であり、そのためにも、緊急時の備えとしてある一定額以上を保つ必要があります。そのことから中期財政計画において、本町の標準財政規模（約４０億円）の２０％にあたる８億円を基金残高（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減債基金合計）を目標値として設定しておりますので、３５年度末の目標目標残高確保を目指して引き続き取り組んでいきます。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平成２８年度においては、５億６千万円基金が回復しましたが、平成２９年度において、普通交付税の減少に伴い、基金を１億８千万円取り崩した結果、基金全体の残高は４億１千万円となっております。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長期的に安定した財政運営を行う上で必要不可欠であり、そのためにも、毎年度適正な予算執行を行い、決算剰余金を確実に積み立て、歳入歳出予算による積立も検討し、安定的な基金積立を行っ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公債費の増減により地方財政の弾力性が失われ行政サービスに影響が出ないよう公債費の計画的な償還のために積立てる基金であり、平成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千万円となっており、近年増減はありません。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現在の残高を維持します。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81B6D4-8155-4CC0-B766-BFA9E59C86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43FB4A-3049-41B4-845E-226E295D1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87D9319-0D66-4C16-A97B-E16133CD43A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A1D1E2D-EC81-498A-AD2E-72198E5EDE9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9AFDBBD-22DD-4C35-AC88-000E82EBA10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27EBEB5-517F-47A1-8615-A5558948A83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BAABD6C-19E2-49E7-8CA0-AD8D0154D23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424B406-A000-45CA-9812-FB98F9E5749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F22F2D4-B680-479B-9F2C-515CADD67A8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9D77BD1-6514-46F5-8042-553188B67BE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3647951-45D7-4A13-808C-87A0C5CC898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6DF8ED7-355C-49A4-98C0-F9EC1188F6B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
15,765
19.43
6,234,762
6,120,256
110,681
4,172,157
5,729,883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BB686F9-2228-4487-AD53-D7E222B8BA5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BA817AD-CE8F-430F-AD56-02F63C73B3A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79D00E1-512D-47DC-9799-1308CF2D484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3A70AF2-A82B-4F82-A99B-59B8397B6DC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5D3989F-680C-4906-B450-BF0E508F5B8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C841755-DEB6-4462-9936-54CFD976BD2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CACF578-5325-4648-8934-9CE1A76BF3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433D549-FDD0-46DB-8C3C-4A798AAFBF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0A1BEF5-A3AC-4AC0-ABBD-B9C9F05B6C2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21C73DB-7F89-4585-BD16-49BEC358178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DB07CB7-B560-4301-A908-94399DB3DA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69BF31B-E9CC-4BCA-8DF3-B7A3B333D9F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8A1BE59-38E4-4955-A75A-59EA6D66C3C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B2B0FEE-B63F-41B6-B8F3-1C7B1385936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9D23FF7-DBEF-4962-B00D-BC7AC76C420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82B47A4-D09B-4527-9EC9-D435D8B06D6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759A340-6AF5-42F1-B9E1-D58259F3485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10488ECA-73D9-45C4-8F76-CAE2D7CB6B1B}"/>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AB85C862-742D-4FFB-A1F6-D86DF98BD7F3}"/>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9F0890AA-349A-4F1D-B15D-497F1A2CCA3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32087808-F376-4D0A-AA9B-E17116E681E2}"/>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C9A53A29-3DF4-424A-B72A-D15D461B1E9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41ED7AF4-3A90-47E8-BE4B-DA29E8BBD42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FD37786D-0D12-4B23-81E0-C9525A311FC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30861C27-B473-4448-ABAC-B5593C9DAFC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77AEA15F-BA97-4D34-B6DA-CD161E78462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34A4BB99-0441-4F0D-BE63-7FE4AAA551E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2CE72691-5153-4F83-A704-75BF8850CB8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AA52C927-AD1B-48D7-8A3B-09670BF6C6B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93AACDB3-9C73-4EC5-B31F-13E000F7967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BA6F848-28B3-4F15-A322-92F331C2216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7E5BC605-14A6-4D04-9B59-DE8D72B9A13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3AB8EF6C-08AB-44D7-A197-B442878BB00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C952DE2B-BD73-4461-940F-BD74C3BE186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を見ますと、全国、熊本県平均を大きく上回っている状況にあり、老朽化の進行が伺えます。このことから、今後の公共施設等に要する維持保全費の増加が懸念されますので、公共施設等総合管理計画に基づき、公共施設の長寿命化、適正配置に取り組みながら、公共施設等に要する経費の削減に取り組んでまいります。</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8CF96208-5D6F-40CF-95F0-253637DD4BA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69CAD10E-08CC-4529-AA56-8114AD7D431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AD658369-A77C-4BE8-8ECE-91A5A0CE6DC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0FA8984D-4C88-456F-ABD1-32A000DC2D4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6CB7AB61-BF75-46F7-91A4-87AAF3130FE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26CC6888-3443-4E0A-812B-DE2DD366D61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93C2BF34-D43C-4166-8F8D-A73EC5D5E6C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6F4C069B-4C9F-4B88-A178-9F98FC341E2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C64EA083-D13A-4DB7-A81D-1337A8E5FD6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63DD1DEC-554C-4BAF-B574-F82F9E80953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B5484D32-11D0-4723-96AD-1B85393CA1D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D8515B0D-480D-467D-8676-1B89D78CF58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840AFFA2-B6F7-4071-AE5D-F3566F4277C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E5C33A8F-60C4-4287-97C6-CD548711ACB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35</xdr:row>
      <xdr:rowOff>11557</xdr:rowOff>
    </xdr:to>
    <xdr:cxnSp macro="">
      <xdr:nvCxnSpPr>
        <xdr:cNvPr id="62" name="直線コネクタ 61">
          <a:extLst>
            <a:ext uri="{FF2B5EF4-FFF2-40B4-BE49-F238E27FC236}">
              <a16:creationId xmlns:a16="http://schemas.microsoft.com/office/drawing/2014/main" id="{3950003E-3EDB-4AFF-9DAA-67FA3FF7F52E}"/>
            </a:ext>
          </a:extLst>
        </xdr:cNvPr>
        <xdr:cNvCxnSpPr/>
      </xdr:nvCxnSpPr>
      <xdr:spPr>
        <a:xfrm flipV="1">
          <a:off x="4760595" y="5527294"/>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3" name="有形固定資産減価償却率最小値テキスト">
          <a:extLst>
            <a:ext uri="{FF2B5EF4-FFF2-40B4-BE49-F238E27FC236}">
              <a16:creationId xmlns:a16="http://schemas.microsoft.com/office/drawing/2014/main" id="{27E6D4E3-3695-4475-A27B-0B296772BC2D}"/>
            </a:ext>
          </a:extLst>
        </xdr:cNvPr>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4" name="直線コネクタ 63">
          <a:extLst>
            <a:ext uri="{FF2B5EF4-FFF2-40B4-BE49-F238E27FC236}">
              <a16:creationId xmlns:a16="http://schemas.microsoft.com/office/drawing/2014/main" id="{AF9F49C9-0263-48F7-B63C-06816EF8E851}"/>
            </a:ext>
          </a:extLst>
        </xdr:cNvPr>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a:extLst>
            <a:ext uri="{FF2B5EF4-FFF2-40B4-BE49-F238E27FC236}">
              <a16:creationId xmlns:a16="http://schemas.microsoft.com/office/drawing/2014/main" id="{9B8C4B34-9FFC-4CCC-9737-F87467DF0E1D}"/>
            </a:ext>
          </a:extLst>
        </xdr:cNvPr>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a:extLst>
            <a:ext uri="{FF2B5EF4-FFF2-40B4-BE49-F238E27FC236}">
              <a16:creationId xmlns:a16="http://schemas.microsoft.com/office/drawing/2014/main" id="{00A8DFAD-FBB8-4C2B-8674-180FB5EBE5A6}"/>
            </a:ext>
          </a:extLst>
        </xdr:cNvPr>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135780</xdr:rowOff>
    </xdr:from>
    <xdr:ext cx="405111" cy="259045"/>
    <xdr:sp macro="" textlink="">
      <xdr:nvSpPr>
        <xdr:cNvPr id="67" name="有形固定資産減価償却率平均値テキスト">
          <a:extLst>
            <a:ext uri="{FF2B5EF4-FFF2-40B4-BE49-F238E27FC236}">
              <a16:creationId xmlns:a16="http://schemas.microsoft.com/office/drawing/2014/main" id="{50201854-DF9A-40EB-B7C7-4891761DE2F9}"/>
            </a:ext>
          </a:extLst>
        </xdr:cNvPr>
        <xdr:cNvSpPr txBox="1"/>
      </xdr:nvSpPr>
      <xdr:spPr>
        <a:xfrm>
          <a:off x="4813300" y="6050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68" name="フローチャート: 判断 67">
          <a:extLst>
            <a:ext uri="{FF2B5EF4-FFF2-40B4-BE49-F238E27FC236}">
              <a16:creationId xmlns:a16="http://schemas.microsoft.com/office/drawing/2014/main" id="{EDAC2679-67E7-4F42-9CD3-DA9927A03CCB}"/>
            </a:ext>
          </a:extLst>
        </xdr:cNvPr>
        <xdr:cNvSpPr/>
      </xdr:nvSpPr>
      <xdr:spPr>
        <a:xfrm>
          <a:off x="4711700" y="607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170307</xdr:rowOff>
    </xdr:from>
    <xdr:to>
      <xdr:col>19</xdr:col>
      <xdr:colOff>187325</xdr:colOff>
      <xdr:row>31</xdr:row>
      <xdr:rowOff>100457</xdr:rowOff>
    </xdr:to>
    <xdr:sp macro="" textlink="">
      <xdr:nvSpPr>
        <xdr:cNvPr id="69" name="フローチャート: 判断 68">
          <a:extLst>
            <a:ext uri="{FF2B5EF4-FFF2-40B4-BE49-F238E27FC236}">
              <a16:creationId xmlns:a16="http://schemas.microsoft.com/office/drawing/2014/main" id="{8AD82ECF-098D-4F21-B12C-0A6247FA7FA9}"/>
            </a:ext>
          </a:extLst>
        </xdr:cNvPr>
        <xdr:cNvSpPr/>
      </xdr:nvSpPr>
      <xdr:spPr>
        <a:xfrm>
          <a:off x="4000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29083</xdr:rowOff>
    </xdr:from>
    <xdr:to>
      <xdr:col>15</xdr:col>
      <xdr:colOff>187325</xdr:colOff>
      <xdr:row>31</xdr:row>
      <xdr:rowOff>130683</xdr:rowOff>
    </xdr:to>
    <xdr:sp macro="" textlink="">
      <xdr:nvSpPr>
        <xdr:cNvPr id="70" name="フローチャート: 判断 69">
          <a:extLst>
            <a:ext uri="{FF2B5EF4-FFF2-40B4-BE49-F238E27FC236}">
              <a16:creationId xmlns:a16="http://schemas.microsoft.com/office/drawing/2014/main" id="{6E3897E2-893A-4634-9128-B4FFF77C2F6B}"/>
            </a:ext>
          </a:extLst>
        </xdr:cNvPr>
        <xdr:cNvSpPr/>
      </xdr:nvSpPr>
      <xdr:spPr>
        <a:xfrm>
          <a:off x="3238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164644AA-090C-4D6D-AC21-B9B65E8368D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0CE9609E-246E-4087-A4BC-BDFE80A2B43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68B2299-C42D-4339-BA23-14E36C4B0F2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79C6194-EA9F-49F2-AEAA-DC3A4F8925A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219FA5C-E2C7-4877-8735-8400AFD1F0F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6223</xdr:rowOff>
    </xdr:from>
    <xdr:to>
      <xdr:col>19</xdr:col>
      <xdr:colOff>187325</xdr:colOff>
      <xdr:row>30</xdr:row>
      <xdr:rowOff>107823</xdr:rowOff>
    </xdr:to>
    <xdr:sp macro="" textlink="">
      <xdr:nvSpPr>
        <xdr:cNvPr id="76" name="楕円 75">
          <a:extLst>
            <a:ext uri="{FF2B5EF4-FFF2-40B4-BE49-F238E27FC236}">
              <a16:creationId xmlns:a16="http://schemas.microsoft.com/office/drawing/2014/main" id="{B30531D3-03D9-4E8E-99B6-AD36161C56E4}"/>
            </a:ext>
          </a:extLst>
        </xdr:cNvPr>
        <xdr:cNvSpPr/>
      </xdr:nvSpPr>
      <xdr:spPr>
        <a:xfrm>
          <a:off x="4000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7" name="楕円 76">
          <a:extLst>
            <a:ext uri="{FF2B5EF4-FFF2-40B4-BE49-F238E27FC236}">
              <a16:creationId xmlns:a16="http://schemas.microsoft.com/office/drawing/2014/main" id="{A1C7F934-D3BB-425A-8856-0E6BC1C2BF4B}"/>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57023</xdr:rowOff>
    </xdr:from>
    <xdr:to>
      <xdr:col>19</xdr:col>
      <xdr:colOff>136525</xdr:colOff>
      <xdr:row>30</xdr:row>
      <xdr:rowOff>160655</xdr:rowOff>
    </xdr:to>
    <xdr:cxnSp macro="">
      <xdr:nvCxnSpPr>
        <xdr:cNvPr id="78" name="直線コネクタ 77">
          <a:extLst>
            <a:ext uri="{FF2B5EF4-FFF2-40B4-BE49-F238E27FC236}">
              <a16:creationId xmlns:a16="http://schemas.microsoft.com/office/drawing/2014/main" id="{AE92E445-EBAD-4C7E-A915-D769EBBF613A}"/>
            </a:ext>
          </a:extLst>
        </xdr:cNvPr>
        <xdr:cNvCxnSpPr/>
      </xdr:nvCxnSpPr>
      <xdr:spPr>
        <a:xfrm flipV="1">
          <a:off x="3289300" y="5972048"/>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91584</xdr:rowOff>
    </xdr:from>
    <xdr:ext cx="405111" cy="259045"/>
    <xdr:sp macro="" textlink="">
      <xdr:nvSpPr>
        <xdr:cNvPr id="79" name="n_1aveValue有形固定資産減価償却率">
          <a:extLst>
            <a:ext uri="{FF2B5EF4-FFF2-40B4-BE49-F238E27FC236}">
              <a16:creationId xmlns:a16="http://schemas.microsoft.com/office/drawing/2014/main" id="{1D010ED8-05FC-448D-BBE2-959DB5922E17}"/>
            </a:ext>
          </a:extLst>
        </xdr:cNvPr>
        <xdr:cNvSpPr txBox="1"/>
      </xdr:nvSpPr>
      <xdr:spPr>
        <a:xfrm>
          <a:off x="3836044"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121810</xdr:rowOff>
    </xdr:from>
    <xdr:ext cx="405111" cy="259045"/>
    <xdr:sp macro="" textlink="">
      <xdr:nvSpPr>
        <xdr:cNvPr id="80" name="n_2aveValue有形固定資産減価償却率">
          <a:extLst>
            <a:ext uri="{FF2B5EF4-FFF2-40B4-BE49-F238E27FC236}">
              <a16:creationId xmlns:a16="http://schemas.microsoft.com/office/drawing/2014/main" id="{1D405B07-4EA2-4D7C-B1FE-753EA8AFD673}"/>
            </a:ext>
          </a:extLst>
        </xdr:cNvPr>
        <xdr:cNvSpPr txBox="1"/>
      </xdr:nvSpPr>
      <xdr:spPr>
        <a:xfrm>
          <a:off x="3086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124350</xdr:rowOff>
    </xdr:from>
    <xdr:ext cx="405111" cy="259045"/>
    <xdr:sp macro="" textlink="">
      <xdr:nvSpPr>
        <xdr:cNvPr id="81" name="n_1mainValue有形固定資産減価償却率">
          <a:extLst>
            <a:ext uri="{FF2B5EF4-FFF2-40B4-BE49-F238E27FC236}">
              <a16:creationId xmlns:a16="http://schemas.microsoft.com/office/drawing/2014/main" id="{7DA1FDA4-8855-4B5D-946A-9776FC6C1A5D}"/>
            </a:ext>
          </a:extLst>
        </xdr:cNvPr>
        <xdr:cNvSpPr txBox="1"/>
      </xdr:nvSpPr>
      <xdr:spPr>
        <a:xfrm>
          <a:off x="3836044" y="569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82" name="n_2mainValue有形固定資産減価償却率">
          <a:extLst>
            <a:ext uri="{FF2B5EF4-FFF2-40B4-BE49-F238E27FC236}">
              <a16:creationId xmlns:a16="http://schemas.microsoft.com/office/drawing/2014/main" id="{F49F4B32-31A8-401A-A7E1-F3CA6519EED0}"/>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id="{C79D4ADA-57CB-4044-B864-468067F40CE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id="{C83D7E20-9861-4EF7-A3F4-1793086CBE1F}"/>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id="{B5F61EA6-58C0-4BE4-A060-99EE36810D28}"/>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id="{4ED7A6F7-095D-4392-909D-4BFE866060A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id="{0C7A0D64-3C58-4C73-89B1-1DC6360EB1A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id="{95425ECA-7294-4EFA-A105-31BBCADADAB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id="{A16B074F-BFE0-4919-8705-29DD5768DC9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id="{6D3391EA-0C1B-43EE-BC2C-902289564D5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id="{7E8F06AF-CC59-42F5-A07E-CB5142A1D6F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id="{02173976-A79D-49C1-A08F-D7339B23A22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id="{9D2B5560-037E-4D4E-8986-223A633E780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id="{AE20FF60-AADA-4E3F-87C8-97C4A8F4518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id="{9DBA36C8-1B8C-40C1-89E6-D9391D840D8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年度については類似団体平均と比べ長くなっていますが、引き続き地方債の適正な管理に努めていきます。</a:t>
          </a: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id="{26603805-66D4-49D6-B113-FB1D293230E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id="{B449F09C-4C34-47D0-8195-C4EB556A7F4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8" name="テキスト ボックス 97">
          <a:extLst>
            <a:ext uri="{FF2B5EF4-FFF2-40B4-BE49-F238E27FC236}">
              <a16:creationId xmlns:a16="http://schemas.microsoft.com/office/drawing/2014/main" id="{6FE47C5E-AF3D-4D87-8C2B-3FF34EFC917E}"/>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a:extLst>
            <a:ext uri="{FF2B5EF4-FFF2-40B4-BE49-F238E27FC236}">
              <a16:creationId xmlns:a16="http://schemas.microsoft.com/office/drawing/2014/main" id="{E2DBFB06-3679-494E-AE06-EB1BE10F1B5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a:extLst>
            <a:ext uri="{FF2B5EF4-FFF2-40B4-BE49-F238E27FC236}">
              <a16:creationId xmlns:a16="http://schemas.microsoft.com/office/drawing/2014/main" id="{FD19B019-08F4-4F57-9F28-3212CC9F36CE}"/>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a:extLst>
            <a:ext uri="{FF2B5EF4-FFF2-40B4-BE49-F238E27FC236}">
              <a16:creationId xmlns:a16="http://schemas.microsoft.com/office/drawing/2014/main" id="{660372F0-1C56-4BA5-B619-47AA19FF75B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a:extLst>
            <a:ext uri="{FF2B5EF4-FFF2-40B4-BE49-F238E27FC236}">
              <a16:creationId xmlns:a16="http://schemas.microsoft.com/office/drawing/2014/main" id="{D8A80B3C-94EF-4512-B55E-20BA7032C326}"/>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a:extLst>
            <a:ext uri="{FF2B5EF4-FFF2-40B4-BE49-F238E27FC236}">
              <a16:creationId xmlns:a16="http://schemas.microsoft.com/office/drawing/2014/main" id="{FF4699D8-53E8-46E7-9DAB-9F7247C360C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a:extLst>
            <a:ext uri="{FF2B5EF4-FFF2-40B4-BE49-F238E27FC236}">
              <a16:creationId xmlns:a16="http://schemas.microsoft.com/office/drawing/2014/main" id="{40272BFB-8F46-4A73-A62F-0C6C6057D32C}"/>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a:extLst>
            <a:ext uri="{FF2B5EF4-FFF2-40B4-BE49-F238E27FC236}">
              <a16:creationId xmlns:a16="http://schemas.microsoft.com/office/drawing/2014/main" id="{3CA01C9E-40EA-41AE-B968-5BE38CED7E8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a:extLst>
            <a:ext uri="{FF2B5EF4-FFF2-40B4-BE49-F238E27FC236}">
              <a16:creationId xmlns:a16="http://schemas.microsoft.com/office/drawing/2014/main" id="{C5CAB786-A98B-4938-A4E9-709B1BD840F3}"/>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a:extLst>
            <a:ext uri="{FF2B5EF4-FFF2-40B4-BE49-F238E27FC236}">
              <a16:creationId xmlns:a16="http://schemas.microsoft.com/office/drawing/2014/main" id="{44D038EA-29F1-47A7-8D94-E643A98FE09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a:extLst>
            <a:ext uri="{FF2B5EF4-FFF2-40B4-BE49-F238E27FC236}">
              <a16:creationId xmlns:a16="http://schemas.microsoft.com/office/drawing/2014/main" id="{3BA2C860-7AA4-4FC2-874B-4CFE2E24EA72}"/>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a:extLst>
            <a:ext uri="{FF2B5EF4-FFF2-40B4-BE49-F238E27FC236}">
              <a16:creationId xmlns:a16="http://schemas.microsoft.com/office/drawing/2014/main" id="{914B689A-EAC7-4116-B36F-2FFCBDA531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a:extLst>
            <a:ext uri="{FF2B5EF4-FFF2-40B4-BE49-F238E27FC236}">
              <a16:creationId xmlns:a16="http://schemas.microsoft.com/office/drawing/2014/main" id="{2193A199-1477-41A3-93ED-7F76E1DB1D31}"/>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a:extLst>
            <a:ext uri="{FF2B5EF4-FFF2-40B4-BE49-F238E27FC236}">
              <a16:creationId xmlns:a16="http://schemas.microsoft.com/office/drawing/2014/main" id="{311B0DAB-4428-4CF4-AE35-460F595678B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112" name="直線コネクタ 111">
          <a:extLst>
            <a:ext uri="{FF2B5EF4-FFF2-40B4-BE49-F238E27FC236}">
              <a16:creationId xmlns:a16="http://schemas.microsoft.com/office/drawing/2014/main" id="{C01902FD-1FF4-4D9E-83B4-34E5962044C8}"/>
            </a:ext>
          </a:extLst>
        </xdr:cNvPr>
        <xdr:cNvCxnSpPr/>
      </xdr:nvCxnSpPr>
      <xdr:spPr>
        <a:xfrm flipV="1">
          <a:off x="14793595" y="5528733"/>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113" name="債務償還可能年数最小値テキスト">
          <a:extLst>
            <a:ext uri="{FF2B5EF4-FFF2-40B4-BE49-F238E27FC236}">
              <a16:creationId xmlns:a16="http://schemas.microsoft.com/office/drawing/2014/main" id="{AD58F0CD-D20C-4332-824A-5021871A9276}"/>
            </a:ext>
          </a:extLst>
        </xdr:cNvPr>
        <xdr:cNvSpPr txBox="1"/>
      </xdr:nvSpPr>
      <xdr:spPr>
        <a:xfrm>
          <a:off x="14846300" y="6720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14" name="直線コネクタ 113">
          <a:extLst>
            <a:ext uri="{FF2B5EF4-FFF2-40B4-BE49-F238E27FC236}">
              <a16:creationId xmlns:a16="http://schemas.microsoft.com/office/drawing/2014/main" id="{D9C82178-6E74-424E-968D-2E32F486F9B1}"/>
            </a:ext>
          </a:extLst>
        </xdr:cNvPr>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115" name="債務償還可能年数最大値テキスト">
          <a:extLst>
            <a:ext uri="{FF2B5EF4-FFF2-40B4-BE49-F238E27FC236}">
              <a16:creationId xmlns:a16="http://schemas.microsoft.com/office/drawing/2014/main" id="{8BAB71A9-C22B-493F-81FC-AC2A3052ADDC}"/>
            </a:ext>
          </a:extLst>
        </xdr:cNvPr>
        <xdr:cNvSpPr txBox="1"/>
      </xdr:nvSpPr>
      <xdr:spPr>
        <a:xfrm>
          <a:off x="14846300" y="5303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16" name="直線コネクタ 115">
          <a:extLst>
            <a:ext uri="{FF2B5EF4-FFF2-40B4-BE49-F238E27FC236}">
              <a16:creationId xmlns:a16="http://schemas.microsoft.com/office/drawing/2014/main" id="{59CDD772-3941-467C-A496-0479DFA923EF}"/>
            </a:ext>
          </a:extLst>
        </xdr:cNvPr>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17" name="債務償還可能年数平均値テキスト">
          <a:extLst>
            <a:ext uri="{FF2B5EF4-FFF2-40B4-BE49-F238E27FC236}">
              <a16:creationId xmlns:a16="http://schemas.microsoft.com/office/drawing/2014/main" id="{BD958CD5-8D39-4ECC-833E-558D7C11A7C6}"/>
            </a:ext>
          </a:extLst>
        </xdr:cNvPr>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18" name="フローチャート: 判断 117">
          <a:extLst>
            <a:ext uri="{FF2B5EF4-FFF2-40B4-BE49-F238E27FC236}">
              <a16:creationId xmlns:a16="http://schemas.microsoft.com/office/drawing/2014/main" id="{088AB500-2131-43AF-BB6F-59168760E017}"/>
            </a:ext>
          </a:extLst>
        </xdr:cNvPr>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2B0E13F5-DC18-46F2-A035-BA5BA3406C7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C9D8C6D6-8AEE-41F0-897C-C8FACDF23DD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5F370916-5D69-493B-B2ED-3BEF87E5D68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D562810E-FECB-4A47-B9F1-7D9FAB44059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B34B6C64-F52E-4A72-8581-33E4B22BEA7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77258</xdr:rowOff>
    </xdr:from>
    <xdr:to>
      <xdr:col>76</xdr:col>
      <xdr:colOff>73025</xdr:colOff>
      <xdr:row>28</xdr:row>
      <xdr:rowOff>7408</xdr:rowOff>
    </xdr:to>
    <xdr:sp macro="" textlink="">
      <xdr:nvSpPr>
        <xdr:cNvPr id="124" name="楕円 123">
          <a:extLst>
            <a:ext uri="{FF2B5EF4-FFF2-40B4-BE49-F238E27FC236}">
              <a16:creationId xmlns:a16="http://schemas.microsoft.com/office/drawing/2014/main" id="{84161BF3-FB9B-467E-8D40-8694354DF39C}"/>
            </a:ext>
          </a:extLst>
        </xdr:cNvPr>
        <xdr:cNvSpPr/>
      </xdr:nvSpPr>
      <xdr:spPr>
        <a:xfrm>
          <a:off x="14744700" y="54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30285</xdr:rowOff>
    </xdr:from>
    <xdr:ext cx="340478" cy="259045"/>
    <xdr:sp macro="" textlink="">
      <xdr:nvSpPr>
        <xdr:cNvPr id="125" name="債務償還可能年数該当値テキスト">
          <a:extLst>
            <a:ext uri="{FF2B5EF4-FFF2-40B4-BE49-F238E27FC236}">
              <a16:creationId xmlns:a16="http://schemas.microsoft.com/office/drawing/2014/main" id="{69951A1C-CB2A-4FC7-BBAF-18B8E21EB50C}"/>
            </a:ext>
          </a:extLst>
        </xdr:cNvPr>
        <xdr:cNvSpPr txBox="1"/>
      </xdr:nvSpPr>
      <xdr:spPr>
        <a:xfrm>
          <a:off x="14846300" y="5430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a:extLst>
            <a:ext uri="{FF2B5EF4-FFF2-40B4-BE49-F238E27FC236}">
              <a16:creationId xmlns:a16="http://schemas.microsoft.com/office/drawing/2014/main" id="{F764BB85-FFED-435C-952E-9E97BD9FD3D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a:extLst>
            <a:ext uri="{FF2B5EF4-FFF2-40B4-BE49-F238E27FC236}">
              <a16:creationId xmlns:a16="http://schemas.microsoft.com/office/drawing/2014/main" id="{50F808D3-30E7-48BA-B9B9-2501C09A5BA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a:extLst>
            <a:ext uri="{FF2B5EF4-FFF2-40B4-BE49-F238E27FC236}">
              <a16:creationId xmlns:a16="http://schemas.microsoft.com/office/drawing/2014/main" id="{EB976748-F373-40D7-B6FF-E135A272989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a:extLst>
            <a:ext uri="{FF2B5EF4-FFF2-40B4-BE49-F238E27FC236}">
              <a16:creationId xmlns:a16="http://schemas.microsoft.com/office/drawing/2014/main" id="{C26A91B3-30A8-4E5A-B5CB-378857B9E7C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a:extLst>
            <a:ext uri="{FF2B5EF4-FFF2-40B4-BE49-F238E27FC236}">
              <a16:creationId xmlns:a16="http://schemas.microsoft.com/office/drawing/2014/main" id="{C7587BA2-6DB1-4115-AF7B-C815ABB996C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a:extLst>
            <a:ext uri="{FF2B5EF4-FFF2-40B4-BE49-F238E27FC236}">
              <a16:creationId xmlns:a16="http://schemas.microsoft.com/office/drawing/2014/main" id="{0E8BED1C-6E5C-4725-86E3-48305C2CF72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D576C9-BB38-485A-9E27-C77C2BB25D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BEC995-49EF-4519-A998-BF2B382B9C9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3355BF-4F37-4F38-A913-846D08C86B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0EC485-8E3A-4BE6-8F40-601AE6CAE3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DF1D2A-3D05-43D0-85DD-40A2600C67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E38910-9CD8-4ECF-AFA3-79821BB6EC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5F1D1A-D047-4FF9-93FE-77E0D8C290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ED2B7E-6DC8-49C6-9C9F-24574197E9F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8204A3-65D9-4C6F-85EA-B1472F443B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D2C2CF-30A8-4EB6-99B1-BA8F35552DD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
15,765
19.43
6,234,762
6,120,256
110,681
4,172,157
5,729,883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BF4429-E728-4F34-8210-50C508483C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72F4B4-17A9-4FE3-BC61-96E96F0A657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FE7FE9-F96E-4A00-A825-24E1BDA9BB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206E13-A26F-40FA-A96B-0274A40C14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0E364C-F3D6-4558-84D3-2F251891B4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34C0CF2-51E0-418A-A20C-0C745103BB4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093F34-AF52-4C03-B6B2-E5D99BE7DB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0BC64C-EB11-4079-BD3D-6A2E736179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7B116B-B942-46EB-8F8D-C94F14B0D40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CB9C63-768D-452F-B576-9814C542E7E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27DC7A-F353-4CF1-B2CE-4F44F4834A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689401-E82C-4356-BF99-5927B35F70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FE8A01-75D6-4988-A3EF-384CAE9EA6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4F74FB-0527-4DD1-A326-0B4FF2021E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7C3580-4022-44C0-B8DD-3E5A5BD44D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E515D9-F1F5-4ACA-A3BD-9D893A6F4B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5A1C51-8D0E-4FA8-96A1-0DC72C42264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D597E1-B75C-4485-8C14-2EEA9FD888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28838322-E92F-45D4-9731-653560DDD39D}"/>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4EC9D4F-2C7C-4873-A11F-F59F745984A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123C58D-8FE7-45FA-A579-47C7EE48DA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FE09552-DF02-4565-918E-194DA989D8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DF46990-15BB-4111-A97E-398DEE11B1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CC03A41-CAC6-4B1E-B7CE-8ABE442138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179F9DE-10C4-4732-87C6-095573D1BC0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D47CD9B-57DF-401B-8CEC-7866342B14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A941131-EF7D-45E7-A273-25AD667E7B0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D38AB62-7F33-4CBB-8E9B-4831C184DE0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4E5EC11-6634-4C75-B172-28FAC76B5C3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1E2AE57-F95F-47F7-8F37-DEBD388BFF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432A0A63-D076-47A7-B1C7-12E770805F0D}"/>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B14E491D-C19D-4C16-94CD-5420B853DB0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FFB7C6E3-F6B9-49C1-95EF-F53BDF49749B}"/>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1C10AAB4-D872-4ADF-A048-C48361AE861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93DACBA3-A303-4B5E-B8B5-FF2780EEDE1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1D7A6CBA-1479-4290-970D-151BFBB68EC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3B20766D-7400-4452-B8C5-E7731069F92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C5BF1F8D-BD08-430D-9DD8-E8E70097D80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39B83343-AFC5-4B16-9002-68FDAC02CAC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6ED52961-5642-48D7-A8E3-303CB86B331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a:extLst>
            <a:ext uri="{FF2B5EF4-FFF2-40B4-BE49-F238E27FC236}">
              <a16:creationId xmlns:a16="http://schemas.microsoft.com/office/drawing/2014/main" id="{E8DEBEC3-66BC-4310-9524-6378E2DA2FD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304AC992-EA14-4B65-A9BC-4580822986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a:extLst>
            <a:ext uri="{FF2B5EF4-FFF2-40B4-BE49-F238E27FC236}">
              <a16:creationId xmlns:a16="http://schemas.microsoft.com/office/drawing/2014/main" id="{FDBF9E39-2308-4C06-BF51-67CD9AF21AC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FB3F1CAD-7670-4097-B829-2F4576F2FC3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106680</xdr:rowOff>
    </xdr:from>
    <xdr:to>
      <xdr:col>24</xdr:col>
      <xdr:colOff>62865</xdr:colOff>
      <xdr:row>42</xdr:row>
      <xdr:rowOff>76200</xdr:rowOff>
    </xdr:to>
    <xdr:cxnSp macro="">
      <xdr:nvCxnSpPr>
        <xdr:cNvPr id="56" name="直線コネクタ 55">
          <a:extLst>
            <a:ext uri="{FF2B5EF4-FFF2-40B4-BE49-F238E27FC236}">
              <a16:creationId xmlns:a16="http://schemas.microsoft.com/office/drawing/2014/main" id="{DDF53A9B-378D-4CD0-AF50-EBABEA04EC81}"/>
            </a:ext>
          </a:extLst>
        </xdr:cNvPr>
        <xdr:cNvCxnSpPr/>
      </xdr:nvCxnSpPr>
      <xdr:spPr>
        <a:xfrm flipV="1">
          <a:off x="4634865" y="57645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7" name="【道路】&#10;有形固定資産減価償却率最小値テキスト">
          <a:extLst>
            <a:ext uri="{FF2B5EF4-FFF2-40B4-BE49-F238E27FC236}">
              <a16:creationId xmlns:a16="http://schemas.microsoft.com/office/drawing/2014/main" id="{D63177E1-2563-4630-9ECF-BD475A240DB5}"/>
            </a:ext>
          </a:extLst>
        </xdr:cNvPr>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58" name="直線コネクタ 57">
          <a:extLst>
            <a:ext uri="{FF2B5EF4-FFF2-40B4-BE49-F238E27FC236}">
              <a16:creationId xmlns:a16="http://schemas.microsoft.com/office/drawing/2014/main" id="{5D1C8009-24D8-45FF-A20A-17D905C933F1}"/>
            </a:ext>
          </a:extLst>
        </xdr:cNvPr>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53357</xdr:rowOff>
    </xdr:from>
    <xdr:ext cx="405111" cy="259045"/>
    <xdr:sp macro="" textlink="">
      <xdr:nvSpPr>
        <xdr:cNvPr id="59" name="【道路】&#10;有形固定資産減価償却率最大値テキスト">
          <a:extLst>
            <a:ext uri="{FF2B5EF4-FFF2-40B4-BE49-F238E27FC236}">
              <a16:creationId xmlns:a16="http://schemas.microsoft.com/office/drawing/2014/main" id="{72452239-6C05-41A6-BC63-9ABE924ACEFE}"/>
            </a:ext>
          </a:extLst>
        </xdr:cNvPr>
        <xdr:cNvSpPr txBox="1"/>
      </xdr:nvSpPr>
      <xdr:spPr>
        <a:xfrm>
          <a:off x="4673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106680</xdr:rowOff>
    </xdr:from>
    <xdr:to>
      <xdr:col>24</xdr:col>
      <xdr:colOff>152400</xdr:colOff>
      <xdr:row>33</xdr:row>
      <xdr:rowOff>106680</xdr:rowOff>
    </xdr:to>
    <xdr:cxnSp macro="">
      <xdr:nvCxnSpPr>
        <xdr:cNvPr id="60" name="直線コネクタ 59">
          <a:extLst>
            <a:ext uri="{FF2B5EF4-FFF2-40B4-BE49-F238E27FC236}">
              <a16:creationId xmlns:a16="http://schemas.microsoft.com/office/drawing/2014/main" id="{2327A8A7-D424-4967-B089-430A40252919}"/>
            </a:ext>
          </a:extLst>
        </xdr:cNvPr>
        <xdr:cNvCxnSpPr/>
      </xdr:nvCxnSpPr>
      <xdr:spPr>
        <a:xfrm>
          <a:off x="4546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57167</xdr:rowOff>
    </xdr:from>
    <xdr:ext cx="405111" cy="259045"/>
    <xdr:sp macro="" textlink="">
      <xdr:nvSpPr>
        <xdr:cNvPr id="61" name="【道路】&#10;有形固定資産減価償却率平均値テキスト">
          <a:extLst>
            <a:ext uri="{FF2B5EF4-FFF2-40B4-BE49-F238E27FC236}">
              <a16:creationId xmlns:a16="http://schemas.microsoft.com/office/drawing/2014/main" id="{5B0D2F60-E078-4E8F-81DB-0980D7BA9DD8}"/>
            </a:ext>
          </a:extLst>
        </xdr:cNvPr>
        <xdr:cNvSpPr txBox="1"/>
      </xdr:nvSpPr>
      <xdr:spPr>
        <a:xfrm>
          <a:off x="46736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a:extLst>
            <a:ext uri="{FF2B5EF4-FFF2-40B4-BE49-F238E27FC236}">
              <a16:creationId xmlns:a16="http://schemas.microsoft.com/office/drawing/2014/main" id="{B0393263-69C0-4A70-88F9-16F7AB001B8E}"/>
            </a:ext>
          </a:extLst>
        </xdr:cNvPr>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3" name="フローチャート: 判断 62">
          <a:extLst>
            <a:ext uri="{FF2B5EF4-FFF2-40B4-BE49-F238E27FC236}">
              <a16:creationId xmlns:a16="http://schemas.microsoft.com/office/drawing/2014/main" id="{59B2D8C8-3EFF-47B8-AFB5-2D71DDA8D760}"/>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109220</xdr:rowOff>
    </xdr:from>
    <xdr:to>
      <xdr:col>15</xdr:col>
      <xdr:colOff>101600</xdr:colOff>
      <xdr:row>37</xdr:row>
      <xdr:rowOff>39370</xdr:rowOff>
    </xdr:to>
    <xdr:sp macro="" textlink="">
      <xdr:nvSpPr>
        <xdr:cNvPr id="64" name="フローチャート: 判断 63">
          <a:extLst>
            <a:ext uri="{FF2B5EF4-FFF2-40B4-BE49-F238E27FC236}">
              <a16:creationId xmlns:a16="http://schemas.microsoft.com/office/drawing/2014/main" id="{D06A9C96-5E7D-45E6-94F0-A92C1969479D}"/>
            </a:ext>
          </a:extLst>
        </xdr:cNvPr>
        <xdr:cNvSpPr/>
      </xdr:nvSpPr>
      <xdr:spPr>
        <a:xfrm>
          <a:off x="2857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F300ECB9-965D-40A0-9619-35F4F0148F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FCEDD08-B002-4B28-B1A7-991A4DA523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6896206-6820-4A6A-9B01-648C20417C2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F2A0A88-AF6E-4B81-9D92-CB2149823C7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8899983-493E-40F0-8F16-00079A2AD5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170180</xdr:rowOff>
    </xdr:from>
    <xdr:to>
      <xdr:col>20</xdr:col>
      <xdr:colOff>38100</xdr:colOff>
      <xdr:row>34</xdr:row>
      <xdr:rowOff>100330</xdr:rowOff>
    </xdr:to>
    <xdr:sp macro="" textlink="">
      <xdr:nvSpPr>
        <xdr:cNvPr id="70" name="楕円 69">
          <a:extLst>
            <a:ext uri="{FF2B5EF4-FFF2-40B4-BE49-F238E27FC236}">
              <a16:creationId xmlns:a16="http://schemas.microsoft.com/office/drawing/2014/main" id="{5FB64131-79F5-4D51-AEA1-CD3B26B837C1}"/>
            </a:ext>
          </a:extLst>
        </xdr:cNvPr>
        <xdr:cNvSpPr/>
      </xdr:nvSpPr>
      <xdr:spPr>
        <a:xfrm>
          <a:off x="3746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6350</xdr:rowOff>
    </xdr:from>
    <xdr:to>
      <xdr:col>15</xdr:col>
      <xdr:colOff>101600</xdr:colOff>
      <xdr:row>34</xdr:row>
      <xdr:rowOff>107950</xdr:rowOff>
    </xdr:to>
    <xdr:sp macro="" textlink="">
      <xdr:nvSpPr>
        <xdr:cNvPr id="71" name="楕円 70">
          <a:extLst>
            <a:ext uri="{FF2B5EF4-FFF2-40B4-BE49-F238E27FC236}">
              <a16:creationId xmlns:a16="http://schemas.microsoft.com/office/drawing/2014/main" id="{3807B051-53F8-4EB2-83A8-B5BED7C0778F}"/>
            </a:ext>
          </a:extLst>
        </xdr:cNvPr>
        <xdr:cNvSpPr/>
      </xdr:nvSpPr>
      <xdr:spPr>
        <a:xfrm>
          <a:off x="2857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49530</xdr:rowOff>
    </xdr:from>
    <xdr:to>
      <xdr:col>19</xdr:col>
      <xdr:colOff>177800</xdr:colOff>
      <xdr:row>34</xdr:row>
      <xdr:rowOff>57150</xdr:rowOff>
    </xdr:to>
    <xdr:cxnSp macro="">
      <xdr:nvCxnSpPr>
        <xdr:cNvPr id="72" name="直線コネクタ 71">
          <a:extLst>
            <a:ext uri="{FF2B5EF4-FFF2-40B4-BE49-F238E27FC236}">
              <a16:creationId xmlns:a16="http://schemas.microsoft.com/office/drawing/2014/main" id="{01422309-8666-4A73-8A49-AC62C21EC493}"/>
            </a:ext>
          </a:extLst>
        </xdr:cNvPr>
        <xdr:cNvCxnSpPr/>
      </xdr:nvCxnSpPr>
      <xdr:spPr>
        <a:xfrm flipV="1">
          <a:off x="2908300" y="5878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73" name="n_1aveValue【道路】&#10;有形固定資産減価償却率">
          <a:extLst>
            <a:ext uri="{FF2B5EF4-FFF2-40B4-BE49-F238E27FC236}">
              <a16:creationId xmlns:a16="http://schemas.microsoft.com/office/drawing/2014/main" id="{747C417F-66D6-4442-8370-3BCFD3B437B9}"/>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30497</xdr:rowOff>
    </xdr:from>
    <xdr:ext cx="405111" cy="259045"/>
    <xdr:sp macro="" textlink="">
      <xdr:nvSpPr>
        <xdr:cNvPr id="74" name="n_2aveValue【道路】&#10;有形固定資産減価償却率">
          <a:extLst>
            <a:ext uri="{FF2B5EF4-FFF2-40B4-BE49-F238E27FC236}">
              <a16:creationId xmlns:a16="http://schemas.microsoft.com/office/drawing/2014/main" id="{D8B2F136-9C50-45D0-A8E6-923E4C48BC68}"/>
            </a:ext>
          </a:extLst>
        </xdr:cNvPr>
        <xdr:cNvSpPr txBox="1"/>
      </xdr:nvSpPr>
      <xdr:spPr>
        <a:xfrm>
          <a:off x="27057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116857</xdr:rowOff>
    </xdr:from>
    <xdr:ext cx="405111" cy="259045"/>
    <xdr:sp macro="" textlink="">
      <xdr:nvSpPr>
        <xdr:cNvPr id="75" name="n_1mainValue【道路】&#10;有形固定資産減価償却率">
          <a:extLst>
            <a:ext uri="{FF2B5EF4-FFF2-40B4-BE49-F238E27FC236}">
              <a16:creationId xmlns:a16="http://schemas.microsoft.com/office/drawing/2014/main" id="{CA7272DB-0E4A-4509-A343-3C692FDBE68C}"/>
            </a:ext>
          </a:extLst>
        </xdr:cNvPr>
        <xdr:cNvSpPr txBox="1"/>
      </xdr:nvSpPr>
      <xdr:spPr>
        <a:xfrm>
          <a:off x="35820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124477</xdr:rowOff>
    </xdr:from>
    <xdr:ext cx="405111" cy="259045"/>
    <xdr:sp macro="" textlink="">
      <xdr:nvSpPr>
        <xdr:cNvPr id="76" name="n_2mainValue【道路】&#10;有形固定資産減価償却率">
          <a:extLst>
            <a:ext uri="{FF2B5EF4-FFF2-40B4-BE49-F238E27FC236}">
              <a16:creationId xmlns:a16="http://schemas.microsoft.com/office/drawing/2014/main" id="{2F4607E1-F52E-444F-AE79-48A644D44499}"/>
            </a:ext>
          </a:extLst>
        </xdr:cNvPr>
        <xdr:cNvSpPr txBox="1"/>
      </xdr:nvSpPr>
      <xdr:spPr>
        <a:xfrm>
          <a:off x="270574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CE837406-5F7C-409A-8D2D-13C19F22DE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7B4DE3FF-1E0A-4661-AD91-9E141A0594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BFA6BFBB-471A-41DC-9060-9EF0C97488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1A376FB1-9291-4481-A56E-208906960F7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40661CB4-F753-4989-BF12-640A4D1AF9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B3DEB76D-6E20-4E7B-9B0C-C3891FFC39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A56120C4-09BD-4A19-975C-F2C1EA2C1F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E7D59639-060E-47EC-B5E5-265AE2C216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60DDECBF-B9F9-4361-BE79-C17583DB38E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820D7A3A-1E4B-4B66-ABA5-A5422A5057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a:extLst>
            <a:ext uri="{FF2B5EF4-FFF2-40B4-BE49-F238E27FC236}">
              <a16:creationId xmlns:a16="http://schemas.microsoft.com/office/drawing/2014/main" id="{E561EF14-E8A8-4BF7-9EEB-E06DBC09EA6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a:extLst>
            <a:ext uri="{FF2B5EF4-FFF2-40B4-BE49-F238E27FC236}">
              <a16:creationId xmlns:a16="http://schemas.microsoft.com/office/drawing/2014/main" id="{A300CE57-20B1-48C9-A9ED-5530ADB614F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a:extLst>
            <a:ext uri="{FF2B5EF4-FFF2-40B4-BE49-F238E27FC236}">
              <a16:creationId xmlns:a16="http://schemas.microsoft.com/office/drawing/2014/main" id="{63EDF68E-C7AF-49B2-9923-95FACE830C5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a:extLst>
            <a:ext uri="{FF2B5EF4-FFF2-40B4-BE49-F238E27FC236}">
              <a16:creationId xmlns:a16="http://schemas.microsoft.com/office/drawing/2014/main" id="{8FE2E7AE-0790-4BB6-B779-D9E5F4C0FBE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a:extLst>
            <a:ext uri="{FF2B5EF4-FFF2-40B4-BE49-F238E27FC236}">
              <a16:creationId xmlns:a16="http://schemas.microsoft.com/office/drawing/2014/main" id="{8EC80EC0-4E7D-4D1E-9E0A-00670FB8FA3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a:extLst>
            <a:ext uri="{FF2B5EF4-FFF2-40B4-BE49-F238E27FC236}">
              <a16:creationId xmlns:a16="http://schemas.microsoft.com/office/drawing/2014/main" id="{D69A560A-DB98-4D11-99B9-FA8AD2365F6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a:extLst>
            <a:ext uri="{FF2B5EF4-FFF2-40B4-BE49-F238E27FC236}">
              <a16:creationId xmlns:a16="http://schemas.microsoft.com/office/drawing/2014/main" id="{89434E6B-CF35-4DB9-8E54-BD1F18407D4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a:extLst>
            <a:ext uri="{FF2B5EF4-FFF2-40B4-BE49-F238E27FC236}">
              <a16:creationId xmlns:a16="http://schemas.microsoft.com/office/drawing/2014/main" id="{E4B4A84C-9F96-4BE4-B178-33481BDB93D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a:extLst>
            <a:ext uri="{FF2B5EF4-FFF2-40B4-BE49-F238E27FC236}">
              <a16:creationId xmlns:a16="http://schemas.microsoft.com/office/drawing/2014/main" id="{2652E03F-7989-407C-B3FF-03BB202AC51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a:extLst>
            <a:ext uri="{FF2B5EF4-FFF2-40B4-BE49-F238E27FC236}">
              <a16:creationId xmlns:a16="http://schemas.microsoft.com/office/drawing/2014/main" id="{505CD214-AFBA-47B0-9B55-1DE9CF90DCB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a:extLst>
            <a:ext uri="{FF2B5EF4-FFF2-40B4-BE49-F238E27FC236}">
              <a16:creationId xmlns:a16="http://schemas.microsoft.com/office/drawing/2014/main" id="{FAE8A54E-21F2-426C-B4BE-1CE90A1184B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a:extLst>
            <a:ext uri="{FF2B5EF4-FFF2-40B4-BE49-F238E27FC236}">
              <a16:creationId xmlns:a16="http://schemas.microsoft.com/office/drawing/2014/main" id="{2EC4B4EE-876E-4989-8E7C-C0CF712385AC}"/>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56D0F709-8662-405D-BD2E-604C9FDA1E1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a:extLst>
            <a:ext uri="{FF2B5EF4-FFF2-40B4-BE49-F238E27FC236}">
              <a16:creationId xmlns:a16="http://schemas.microsoft.com/office/drawing/2014/main" id="{E33E3DA9-5AA9-44AE-956B-633AB4571D7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070EFE82-FDE2-4168-B313-623140B0F1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13858</xdr:rowOff>
    </xdr:from>
    <xdr:to>
      <xdr:col>54</xdr:col>
      <xdr:colOff>189865</xdr:colOff>
      <xdr:row>41</xdr:row>
      <xdr:rowOff>82731</xdr:rowOff>
    </xdr:to>
    <xdr:cxnSp macro="">
      <xdr:nvCxnSpPr>
        <xdr:cNvPr id="102" name="直線コネクタ 101">
          <a:extLst>
            <a:ext uri="{FF2B5EF4-FFF2-40B4-BE49-F238E27FC236}">
              <a16:creationId xmlns:a16="http://schemas.microsoft.com/office/drawing/2014/main" id="{524A8C52-9704-4B9E-BD12-8DFEB04A311E}"/>
            </a:ext>
          </a:extLst>
        </xdr:cNvPr>
        <xdr:cNvCxnSpPr/>
      </xdr:nvCxnSpPr>
      <xdr:spPr>
        <a:xfrm flipV="1">
          <a:off x="10476865" y="5843158"/>
          <a:ext cx="0" cy="126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86558</xdr:rowOff>
    </xdr:from>
    <xdr:ext cx="469744" cy="259045"/>
    <xdr:sp macro="" textlink="">
      <xdr:nvSpPr>
        <xdr:cNvPr id="103" name="【道路】&#10;一人当たり延長最小値テキスト">
          <a:extLst>
            <a:ext uri="{FF2B5EF4-FFF2-40B4-BE49-F238E27FC236}">
              <a16:creationId xmlns:a16="http://schemas.microsoft.com/office/drawing/2014/main" id="{32299FBA-9E8F-4025-99E9-8F8353715998}"/>
            </a:ext>
          </a:extLst>
        </xdr:cNvPr>
        <xdr:cNvSpPr txBox="1"/>
      </xdr:nvSpPr>
      <xdr:spPr>
        <a:xfrm>
          <a:off x="10515600" y="711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82731</xdr:rowOff>
    </xdr:from>
    <xdr:to>
      <xdr:col>55</xdr:col>
      <xdr:colOff>88900</xdr:colOff>
      <xdr:row>41</xdr:row>
      <xdr:rowOff>82731</xdr:rowOff>
    </xdr:to>
    <xdr:cxnSp macro="">
      <xdr:nvCxnSpPr>
        <xdr:cNvPr id="104" name="直線コネクタ 103">
          <a:extLst>
            <a:ext uri="{FF2B5EF4-FFF2-40B4-BE49-F238E27FC236}">
              <a16:creationId xmlns:a16="http://schemas.microsoft.com/office/drawing/2014/main" id="{9588B2B1-B296-4FEC-81CF-AE1153CFF96B}"/>
            </a:ext>
          </a:extLst>
        </xdr:cNvPr>
        <xdr:cNvCxnSpPr/>
      </xdr:nvCxnSpPr>
      <xdr:spPr>
        <a:xfrm>
          <a:off x="10388600" y="711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131985</xdr:rowOff>
    </xdr:from>
    <xdr:ext cx="534377" cy="259045"/>
    <xdr:sp macro="" textlink="">
      <xdr:nvSpPr>
        <xdr:cNvPr id="105" name="【道路】&#10;一人当たり延長最大値テキスト">
          <a:extLst>
            <a:ext uri="{FF2B5EF4-FFF2-40B4-BE49-F238E27FC236}">
              <a16:creationId xmlns:a16="http://schemas.microsoft.com/office/drawing/2014/main" id="{46E43A63-0C46-40C9-ACBD-AB53891A753E}"/>
            </a:ext>
          </a:extLst>
        </xdr:cNvPr>
        <xdr:cNvSpPr txBox="1"/>
      </xdr:nvSpPr>
      <xdr:spPr>
        <a:xfrm>
          <a:off x="10515600" y="56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13858</xdr:rowOff>
    </xdr:from>
    <xdr:to>
      <xdr:col>55</xdr:col>
      <xdr:colOff>88900</xdr:colOff>
      <xdr:row>34</xdr:row>
      <xdr:rowOff>13858</xdr:rowOff>
    </xdr:to>
    <xdr:cxnSp macro="">
      <xdr:nvCxnSpPr>
        <xdr:cNvPr id="106" name="直線コネクタ 105">
          <a:extLst>
            <a:ext uri="{FF2B5EF4-FFF2-40B4-BE49-F238E27FC236}">
              <a16:creationId xmlns:a16="http://schemas.microsoft.com/office/drawing/2014/main" id="{0A49CDB9-4449-4E1D-A903-1116954F2FE0}"/>
            </a:ext>
          </a:extLst>
        </xdr:cNvPr>
        <xdr:cNvCxnSpPr/>
      </xdr:nvCxnSpPr>
      <xdr:spPr>
        <a:xfrm>
          <a:off x="10388600" y="58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44191</xdr:rowOff>
    </xdr:from>
    <xdr:ext cx="534377" cy="259045"/>
    <xdr:sp macro="" textlink="">
      <xdr:nvSpPr>
        <xdr:cNvPr id="107" name="【道路】&#10;一人当たり延長平均値テキスト">
          <a:extLst>
            <a:ext uri="{FF2B5EF4-FFF2-40B4-BE49-F238E27FC236}">
              <a16:creationId xmlns:a16="http://schemas.microsoft.com/office/drawing/2014/main" id="{E27AEB07-8509-4FB4-8499-EB88D5D84162}"/>
            </a:ext>
          </a:extLst>
        </xdr:cNvPr>
        <xdr:cNvSpPr txBox="1"/>
      </xdr:nvSpPr>
      <xdr:spPr>
        <a:xfrm>
          <a:off x="10515600" y="6387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65764</xdr:rowOff>
    </xdr:from>
    <xdr:to>
      <xdr:col>55</xdr:col>
      <xdr:colOff>50800</xdr:colOff>
      <xdr:row>37</xdr:row>
      <xdr:rowOff>167364</xdr:rowOff>
    </xdr:to>
    <xdr:sp macro="" textlink="">
      <xdr:nvSpPr>
        <xdr:cNvPr id="108" name="フローチャート: 判断 107">
          <a:extLst>
            <a:ext uri="{FF2B5EF4-FFF2-40B4-BE49-F238E27FC236}">
              <a16:creationId xmlns:a16="http://schemas.microsoft.com/office/drawing/2014/main" id="{D6228C09-ACE5-490C-8997-D84F0C272635}"/>
            </a:ext>
          </a:extLst>
        </xdr:cNvPr>
        <xdr:cNvSpPr/>
      </xdr:nvSpPr>
      <xdr:spPr>
        <a:xfrm>
          <a:off x="10426700" y="640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99956</xdr:rowOff>
    </xdr:from>
    <xdr:to>
      <xdr:col>50</xdr:col>
      <xdr:colOff>165100</xdr:colOff>
      <xdr:row>38</xdr:row>
      <xdr:rowOff>30107</xdr:rowOff>
    </xdr:to>
    <xdr:sp macro="" textlink="">
      <xdr:nvSpPr>
        <xdr:cNvPr id="109" name="フローチャート: 判断 108">
          <a:extLst>
            <a:ext uri="{FF2B5EF4-FFF2-40B4-BE49-F238E27FC236}">
              <a16:creationId xmlns:a16="http://schemas.microsoft.com/office/drawing/2014/main" id="{34D26FE1-66B1-49A1-98FD-DB841A0616DD}"/>
            </a:ext>
          </a:extLst>
        </xdr:cNvPr>
        <xdr:cNvSpPr/>
      </xdr:nvSpPr>
      <xdr:spPr>
        <a:xfrm>
          <a:off x="9588500" y="64436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121576</xdr:rowOff>
    </xdr:from>
    <xdr:to>
      <xdr:col>46</xdr:col>
      <xdr:colOff>38100</xdr:colOff>
      <xdr:row>39</xdr:row>
      <xdr:rowOff>51726</xdr:rowOff>
    </xdr:to>
    <xdr:sp macro="" textlink="">
      <xdr:nvSpPr>
        <xdr:cNvPr id="110" name="フローチャート: 判断 109">
          <a:extLst>
            <a:ext uri="{FF2B5EF4-FFF2-40B4-BE49-F238E27FC236}">
              <a16:creationId xmlns:a16="http://schemas.microsoft.com/office/drawing/2014/main" id="{1EB4B88F-0737-4201-9197-2BB9364FEEF4}"/>
            </a:ext>
          </a:extLst>
        </xdr:cNvPr>
        <xdr:cNvSpPr/>
      </xdr:nvSpPr>
      <xdr:spPr>
        <a:xfrm>
          <a:off x="8699500" y="663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3B6BCA1F-C298-4704-ACB2-462C260117C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869CC921-963E-4951-9F1F-BD25C96E5EC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0669545-C65A-4517-AFD1-32D7BF1BC2A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9F2F8FA2-788F-4854-BAD8-A3CCBEB432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EA7853C5-FFF5-4EF0-87A5-8B78FF2AA03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10345</xdr:rowOff>
    </xdr:from>
    <xdr:to>
      <xdr:col>50</xdr:col>
      <xdr:colOff>165100</xdr:colOff>
      <xdr:row>41</xdr:row>
      <xdr:rowOff>111945</xdr:rowOff>
    </xdr:to>
    <xdr:sp macro="" textlink="">
      <xdr:nvSpPr>
        <xdr:cNvPr id="116" name="楕円 115">
          <a:extLst>
            <a:ext uri="{FF2B5EF4-FFF2-40B4-BE49-F238E27FC236}">
              <a16:creationId xmlns:a16="http://schemas.microsoft.com/office/drawing/2014/main" id="{9F46877F-13F2-42B5-887F-8FA245C2E0F6}"/>
            </a:ext>
          </a:extLst>
        </xdr:cNvPr>
        <xdr:cNvSpPr/>
      </xdr:nvSpPr>
      <xdr:spPr>
        <a:xfrm>
          <a:off x="9588500" y="70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1625</xdr:rowOff>
    </xdr:from>
    <xdr:to>
      <xdr:col>46</xdr:col>
      <xdr:colOff>38100</xdr:colOff>
      <xdr:row>41</xdr:row>
      <xdr:rowOff>103225</xdr:rowOff>
    </xdr:to>
    <xdr:sp macro="" textlink="">
      <xdr:nvSpPr>
        <xdr:cNvPr id="117" name="楕円 116">
          <a:extLst>
            <a:ext uri="{FF2B5EF4-FFF2-40B4-BE49-F238E27FC236}">
              <a16:creationId xmlns:a16="http://schemas.microsoft.com/office/drawing/2014/main" id="{421D5EB5-D1A0-4E10-9DC1-992DE961CCE3}"/>
            </a:ext>
          </a:extLst>
        </xdr:cNvPr>
        <xdr:cNvSpPr/>
      </xdr:nvSpPr>
      <xdr:spPr>
        <a:xfrm>
          <a:off x="8699500" y="703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52425</xdr:rowOff>
    </xdr:from>
    <xdr:to>
      <xdr:col>50</xdr:col>
      <xdr:colOff>114300</xdr:colOff>
      <xdr:row>41</xdr:row>
      <xdr:rowOff>61145</xdr:rowOff>
    </xdr:to>
    <xdr:cxnSp macro="">
      <xdr:nvCxnSpPr>
        <xdr:cNvPr id="118" name="直線コネクタ 117">
          <a:extLst>
            <a:ext uri="{FF2B5EF4-FFF2-40B4-BE49-F238E27FC236}">
              <a16:creationId xmlns:a16="http://schemas.microsoft.com/office/drawing/2014/main" id="{64F37C0D-6071-4F4E-B687-87B5094857CC}"/>
            </a:ext>
          </a:extLst>
        </xdr:cNvPr>
        <xdr:cNvCxnSpPr/>
      </xdr:nvCxnSpPr>
      <xdr:spPr>
        <a:xfrm>
          <a:off x="8750300" y="7081875"/>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46633</xdr:rowOff>
    </xdr:from>
    <xdr:ext cx="534377" cy="259045"/>
    <xdr:sp macro="" textlink="">
      <xdr:nvSpPr>
        <xdr:cNvPr id="119" name="n_1aveValue【道路】&#10;一人当たり延長">
          <a:extLst>
            <a:ext uri="{FF2B5EF4-FFF2-40B4-BE49-F238E27FC236}">
              <a16:creationId xmlns:a16="http://schemas.microsoft.com/office/drawing/2014/main" id="{CE98BC9D-6906-4E54-8603-9F328C31199E}"/>
            </a:ext>
          </a:extLst>
        </xdr:cNvPr>
        <xdr:cNvSpPr txBox="1"/>
      </xdr:nvSpPr>
      <xdr:spPr>
        <a:xfrm>
          <a:off x="9359411" y="62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68252</xdr:rowOff>
    </xdr:from>
    <xdr:ext cx="534377" cy="259045"/>
    <xdr:sp macro="" textlink="">
      <xdr:nvSpPr>
        <xdr:cNvPr id="120" name="n_2aveValue【道路】&#10;一人当たり延長">
          <a:extLst>
            <a:ext uri="{FF2B5EF4-FFF2-40B4-BE49-F238E27FC236}">
              <a16:creationId xmlns:a16="http://schemas.microsoft.com/office/drawing/2014/main" id="{9097E147-C9F9-4B97-B68B-510EBA6BC23E}"/>
            </a:ext>
          </a:extLst>
        </xdr:cNvPr>
        <xdr:cNvSpPr txBox="1"/>
      </xdr:nvSpPr>
      <xdr:spPr>
        <a:xfrm>
          <a:off x="8483111" y="64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103072</xdr:rowOff>
    </xdr:from>
    <xdr:ext cx="469744" cy="259045"/>
    <xdr:sp macro="" textlink="">
      <xdr:nvSpPr>
        <xdr:cNvPr id="121" name="n_1mainValue【道路】&#10;一人当たり延長">
          <a:extLst>
            <a:ext uri="{FF2B5EF4-FFF2-40B4-BE49-F238E27FC236}">
              <a16:creationId xmlns:a16="http://schemas.microsoft.com/office/drawing/2014/main" id="{CBBDE97D-D2B0-4D6E-BCA7-9EF1A14EE40B}"/>
            </a:ext>
          </a:extLst>
        </xdr:cNvPr>
        <xdr:cNvSpPr txBox="1"/>
      </xdr:nvSpPr>
      <xdr:spPr>
        <a:xfrm>
          <a:off x="9391727" y="713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94352</xdr:rowOff>
    </xdr:from>
    <xdr:ext cx="469744" cy="259045"/>
    <xdr:sp macro="" textlink="">
      <xdr:nvSpPr>
        <xdr:cNvPr id="122" name="n_2mainValue【道路】&#10;一人当たり延長">
          <a:extLst>
            <a:ext uri="{FF2B5EF4-FFF2-40B4-BE49-F238E27FC236}">
              <a16:creationId xmlns:a16="http://schemas.microsoft.com/office/drawing/2014/main" id="{CA1D64E3-241B-461E-8AC1-B4162AE2BF51}"/>
            </a:ext>
          </a:extLst>
        </xdr:cNvPr>
        <xdr:cNvSpPr txBox="1"/>
      </xdr:nvSpPr>
      <xdr:spPr>
        <a:xfrm>
          <a:off x="8515427" y="712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36DA6AAA-72BE-4AEB-8D22-4A4ECA7192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B63C1064-533A-4B9D-8352-731DAE9E9A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488DFB19-7AB4-4CDE-AE4C-8A6F60F4033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81FF4CFC-7F6F-4A16-AE31-A8B9E1F773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27D6AAEC-99D8-4704-BF42-E749F713E8F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F651FEED-A24F-4BAD-8756-15F2B2139A2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01CE288C-F91F-41C0-AB0A-2E33A94561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6DCCAE71-57F5-420C-B668-D9122D9291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200CAD81-62B1-4A2B-8314-0ACD9FD0FA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A87E93EF-AD19-4E70-A16A-EE303EDA196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a:extLst>
            <a:ext uri="{FF2B5EF4-FFF2-40B4-BE49-F238E27FC236}">
              <a16:creationId xmlns:a16="http://schemas.microsoft.com/office/drawing/2014/main" id="{0FEB7CC6-2278-4836-B613-AE4E291F344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a:extLst>
            <a:ext uri="{FF2B5EF4-FFF2-40B4-BE49-F238E27FC236}">
              <a16:creationId xmlns:a16="http://schemas.microsoft.com/office/drawing/2014/main" id="{908A6E7B-E349-4139-AFA8-6CAB53AFDE7D}"/>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a:extLst>
            <a:ext uri="{FF2B5EF4-FFF2-40B4-BE49-F238E27FC236}">
              <a16:creationId xmlns:a16="http://schemas.microsoft.com/office/drawing/2014/main" id="{0CE3B29B-1D95-47F0-9B6D-E62A36B8C4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a:extLst>
            <a:ext uri="{FF2B5EF4-FFF2-40B4-BE49-F238E27FC236}">
              <a16:creationId xmlns:a16="http://schemas.microsoft.com/office/drawing/2014/main" id="{341250D0-FDEB-410E-9977-C14C43AD720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a:extLst>
            <a:ext uri="{FF2B5EF4-FFF2-40B4-BE49-F238E27FC236}">
              <a16:creationId xmlns:a16="http://schemas.microsoft.com/office/drawing/2014/main" id="{94C79EA3-BC58-48EA-9B43-EA4A544BB46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a:extLst>
            <a:ext uri="{FF2B5EF4-FFF2-40B4-BE49-F238E27FC236}">
              <a16:creationId xmlns:a16="http://schemas.microsoft.com/office/drawing/2014/main" id="{B07FAF3C-0F44-4FE6-BB1F-774A633AB9D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a:extLst>
            <a:ext uri="{FF2B5EF4-FFF2-40B4-BE49-F238E27FC236}">
              <a16:creationId xmlns:a16="http://schemas.microsoft.com/office/drawing/2014/main" id="{EF12A859-274B-4DF8-9BFE-8412012F5CB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a:extLst>
            <a:ext uri="{FF2B5EF4-FFF2-40B4-BE49-F238E27FC236}">
              <a16:creationId xmlns:a16="http://schemas.microsoft.com/office/drawing/2014/main" id="{E5B31003-7831-4821-B182-CED5BB78DF9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a:extLst>
            <a:ext uri="{FF2B5EF4-FFF2-40B4-BE49-F238E27FC236}">
              <a16:creationId xmlns:a16="http://schemas.microsoft.com/office/drawing/2014/main" id="{53A3E3C4-48A8-44D2-BA15-BE1209238E3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a:extLst>
            <a:ext uri="{FF2B5EF4-FFF2-40B4-BE49-F238E27FC236}">
              <a16:creationId xmlns:a16="http://schemas.microsoft.com/office/drawing/2014/main" id="{4FC8F9FC-E169-4532-B8AA-E44FF80D5CE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a:extLst>
            <a:ext uri="{FF2B5EF4-FFF2-40B4-BE49-F238E27FC236}">
              <a16:creationId xmlns:a16="http://schemas.microsoft.com/office/drawing/2014/main" id="{4B130A89-D693-4892-AC3F-515053FE08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a:extLst>
            <a:ext uri="{FF2B5EF4-FFF2-40B4-BE49-F238E27FC236}">
              <a16:creationId xmlns:a16="http://schemas.microsoft.com/office/drawing/2014/main" id="{5B7341DD-D807-451C-B40A-FF755371FA48}"/>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a:extLst>
            <a:ext uri="{FF2B5EF4-FFF2-40B4-BE49-F238E27FC236}">
              <a16:creationId xmlns:a16="http://schemas.microsoft.com/office/drawing/2014/main" id="{45D9311A-C960-4E06-B6F2-0C6D73FBC9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120015</xdr:rowOff>
    </xdr:from>
    <xdr:to>
      <xdr:col>24</xdr:col>
      <xdr:colOff>62865</xdr:colOff>
      <xdr:row>64</xdr:row>
      <xdr:rowOff>74295</xdr:rowOff>
    </xdr:to>
    <xdr:cxnSp macro="">
      <xdr:nvCxnSpPr>
        <xdr:cNvPr id="146" name="直線コネクタ 145">
          <a:extLst>
            <a:ext uri="{FF2B5EF4-FFF2-40B4-BE49-F238E27FC236}">
              <a16:creationId xmlns:a16="http://schemas.microsoft.com/office/drawing/2014/main" id="{91FF7F71-7FAE-4933-B767-78CD8DC3655A}"/>
            </a:ext>
          </a:extLst>
        </xdr:cNvPr>
        <xdr:cNvCxnSpPr/>
      </xdr:nvCxnSpPr>
      <xdr:spPr>
        <a:xfrm flipV="1">
          <a:off x="4634865" y="97212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340478" cy="259045"/>
    <xdr:sp macro="" textlink="">
      <xdr:nvSpPr>
        <xdr:cNvPr id="147" name="【橋りょう・トンネル】&#10;有形固定資産減価償却率最小値テキスト">
          <a:extLst>
            <a:ext uri="{FF2B5EF4-FFF2-40B4-BE49-F238E27FC236}">
              <a16:creationId xmlns:a16="http://schemas.microsoft.com/office/drawing/2014/main" id="{E723DCD8-3C5D-45B7-B461-DDE9C581DC40}"/>
            </a:ext>
          </a:extLst>
        </xdr:cNvPr>
        <xdr:cNvSpPr txBox="1"/>
      </xdr:nvSpPr>
      <xdr:spPr>
        <a:xfrm>
          <a:off x="4673600" y="11050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48" name="直線コネクタ 147">
          <a:extLst>
            <a:ext uri="{FF2B5EF4-FFF2-40B4-BE49-F238E27FC236}">
              <a16:creationId xmlns:a16="http://schemas.microsoft.com/office/drawing/2014/main" id="{83460BBD-C650-4C3D-A2B4-27BD1E209B53}"/>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66692</xdr:rowOff>
    </xdr:from>
    <xdr:ext cx="405111" cy="259045"/>
    <xdr:sp macro="" textlink="">
      <xdr:nvSpPr>
        <xdr:cNvPr id="149" name="【橋りょう・トンネル】&#10;有形固定資産減価償却率最大値テキスト">
          <a:extLst>
            <a:ext uri="{FF2B5EF4-FFF2-40B4-BE49-F238E27FC236}">
              <a16:creationId xmlns:a16="http://schemas.microsoft.com/office/drawing/2014/main" id="{0524DF7B-FF34-4BE8-A037-B24911C92241}"/>
            </a:ext>
          </a:extLst>
        </xdr:cNvPr>
        <xdr:cNvSpPr txBox="1"/>
      </xdr:nvSpPr>
      <xdr:spPr>
        <a:xfrm>
          <a:off x="4673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120015</xdr:rowOff>
    </xdr:from>
    <xdr:to>
      <xdr:col>24</xdr:col>
      <xdr:colOff>152400</xdr:colOff>
      <xdr:row>56</xdr:row>
      <xdr:rowOff>120015</xdr:rowOff>
    </xdr:to>
    <xdr:cxnSp macro="">
      <xdr:nvCxnSpPr>
        <xdr:cNvPr id="150" name="直線コネクタ 149">
          <a:extLst>
            <a:ext uri="{FF2B5EF4-FFF2-40B4-BE49-F238E27FC236}">
              <a16:creationId xmlns:a16="http://schemas.microsoft.com/office/drawing/2014/main" id="{7A0632D3-0F72-45C7-84EF-88D09F0D0738}"/>
            </a:ext>
          </a:extLst>
        </xdr:cNvPr>
        <xdr:cNvCxnSpPr/>
      </xdr:nvCxnSpPr>
      <xdr:spPr>
        <a:xfrm>
          <a:off x="4546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104792</xdr:rowOff>
    </xdr:from>
    <xdr:ext cx="405111" cy="259045"/>
    <xdr:sp macro="" textlink="">
      <xdr:nvSpPr>
        <xdr:cNvPr id="151" name="【橋りょう・トンネル】&#10;有形固定資産減価償却率平均値テキスト">
          <a:extLst>
            <a:ext uri="{FF2B5EF4-FFF2-40B4-BE49-F238E27FC236}">
              <a16:creationId xmlns:a16="http://schemas.microsoft.com/office/drawing/2014/main" id="{33E5CBFB-0E9D-4012-8422-6037E157D324}"/>
            </a:ext>
          </a:extLst>
        </xdr:cNvPr>
        <xdr:cNvSpPr txBox="1"/>
      </xdr:nvSpPr>
      <xdr:spPr>
        <a:xfrm>
          <a:off x="4673600" y="9877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52" name="フローチャート: 判断 151">
          <a:extLst>
            <a:ext uri="{FF2B5EF4-FFF2-40B4-BE49-F238E27FC236}">
              <a16:creationId xmlns:a16="http://schemas.microsoft.com/office/drawing/2014/main" id="{2D268F7D-A633-4546-BB4D-386F1A03C8C9}"/>
            </a:ext>
          </a:extLst>
        </xdr:cNvPr>
        <xdr:cNvSpPr/>
      </xdr:nvSpPr>
      <xdr:spPr>
        <a:xfrm>
          <a:off x="45847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3" name="フローチャート: 判断 152">
          <a:extLst>
            <a:ext uri="{FF2B5EF4-FFF2-40B4-BE49-F238E27FC236}">
              <a16:creationId xmlns:a16="http://schemas.microsoft.com/office/drawing/2014/main" id="{3DDC8872-3E17-4788-8561-2C41EA08C6A0}"/>
            </a:ext>
          </a:extLst>
        </xdr:cNvPr>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99695</xdr:rowOff>
    </xdr:from>
    <xdr:to>
      <xdr:col>15</xdr:col>
      <xdr:colOff>101600</xdr:colOff>
      <xdr:row>58</xdr:row>
      <xdr:rowOff>29845</xdr:rowOff>
    </xdr:to>
    <xdr:sp macro="" textlink="">
      <xdr:nvSpPr>
        <xdr:cNvPr id="154" name="フローチャート: 判断 153">
          <a:extLst>
            <a:ext uri="{FF2B5EF4-FFF2-40B4-BE49-F238E27FC236}">
              <a16:creationId xmlns:a16="http://schemas.microsoft.com/office/drawing/2014/main" id="{D3A8C116-95F7-4AEC-89F4-B915227008C1}"/>
            </a:ext>
          </a:extLst>
        </xdr:cNvPr>
        <xdr:cNvSpPr/>
      </xdr:nvSpPr>
      <xdr:spPr>
        <a:xfrm>
          <a:off x="2857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BE4C9D67-BF63-4908-A4D0-915FE67726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44534AFA-BE60-4805-94D7-3C4C63E63D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8212A4F2-86EF-46B2-A094-DDB7887AFF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98E90831-6F86-4376-B71E-7192B830706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88A13392-5592-48A0-9511-809CD31FA2C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55880</xdr:rowOff>
    </xdr:from>
    <xdr:to>
      <xdr:col>20</xdr:col>
      <xdr:colOff>38100</xdr:colOff>
      <xdr:row>57</xdr:row>
      <xdr:rowOff>157480</xdr:rowOff>
    </xdr:to>
    <xdr:sp macro="" textlink="">
      <xdr:nvSpPr>
        <xdr:cNvPr id="160" name="楕円 159">
          <a:extLst>
            <a:ext uri="{FF2B5EF4-FFF2-40B4-BE49-F238E27FC236}">
              <a16:creationId xmlns:a16="http://schemas.microsoft.com/office/drawing/2014/main" id="{FFE71E29-EBF0-4115-ABB2-00D386B99D90}"/>
            </a:ext>
          </a:extLst>
        </xdr:cNvPr>
        <xdr:cNvSpPr/>
      </xdr:nvSpPr>
      <xdr:spPr>
        <a:xfrm>
          <a:off x="3746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114935</xdr:rowOff>
    </xdr:from>
    <xdr:to>
      <xdr:col>15</xdr:col>
      <xdr:colOff>101600</xdr:colOff>
      <xdr:row>58</xdr:row>
      <xdr:rowOff>45085</xdr:rowOff>
    </xdr:to>
    <xdr:sp macro="" textlink="">
      <xdr:nvSpPr>
        <xdr:cNvPr id="161" name="楕円 160">
          <a:extLst>
            <a:ext uri="{FF2B5EF4-FFF2-40B4-BE49-F238E27FC236}">
              <a16:creationId xmlns:a16="http://schemas.microsoft.com/office/drawing/2014/main" id="{AF60D890-E840-4318-A84F-FCC35C365FF1}"/>
            </a:ext>
          </a:extLst>
        </xdr:cNvPr>
        <xdr:cNvSpPr/>
      </xdr:nvSpPr>
      <xdr:spPr>
        <a:xfrm>
          <a:off x="2857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106680</xdr:rowOff>
    </xdr:from>
    <xdr:to>
      <xdr:col>19</xdr:col>
      <xdr:colOff>177800</xdr:colOff>
      <xdr:row>57</xdr:row>
      <xdr:rowOff>165735</xdr:rowOff>
    </xdr:to>
    <xdr:cxnSp macro="">
      <xdr:nvCxnSpPr>
        <xdr:cNvPr id="162" name="直線コネクタ 161">
          <a:extLst>
            <a:ext uri="{FF2B5EF4-FFF2-40B4-BE49-F238E27FC236}">
              <a16:creationId xmlns:a16="http://schemas.microsoft.com/office/drawing/2014/main" id="{E896EE48-8FFD-4A3D-8EE9-106691E528FF}"/>
            </a:ext>
          </a:extLst>
        </xdr:cNvPr>
        <xdr:cNvCxnSpPr/>
      </xdr:nvCxnSpPr>
      <xdr:spPr>
        <a:xfrm flipV="1">
          <a:off x="2908300" y="98793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id="{83FC295C-D758-4D50-9936-5A21FA2351B6}"/>
            </a:ext>
          </a:extLst>
        </xdr:cNvPr>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46372</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id="{695A31F3-42DC-4D61-931D-B64EDC5032CE}"/>
            </a:ext>
          </a:extLst>
        </xdr:cNvPr>
        <xdr:cNvSpPr txBox="1"/>
      </xdr:nvSpPr>
      <xdr:spPr>
        <a:xfrm>
          <a:off x="2705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2557</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id="{CAFAADE9-215F-4757-B9B1-63A1085D1698}"/>
            </a:ext>
          </a:extLst>
        </xdr:cNvPr>
        <xdr:cNvSpPr txBox="1"/>
      </xdr:nvSpPr>
      <xdr:spPr>
        <a:xfrm>
          <a:off x="3582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36212</xdr:rowOff>
    </xdr:from>
    <xdr:ext cx="405111" cy="259045"/>
    <xdr:sp macro="" textlink="">
      <xdr:nvSpPr>
        <xdr:cNvPr id="166" name="n_2mainValue【橋りょう・トンネル】&#10;有形固定資産減価償却率">
          <a:extLst>
            <a:ext uri="{FF2B5EF4-FFF2-40B4-BE49-F238E27FC236}">
              <a16:creationId xmlns:a16="http://schemas.microsoft.com/office/drawing/2014/main" id="{5C8A3C52-27A1-4DBC-990D-F4342EDD1EAC}"/>
            </a:ext>
          </a:extLst>
        </xdr:cNvPr>
        <xdr:cNvSpPr txBox="1"/>
      </xdr:nvSpPr>
      <xdr:spPr>
        <a:xfrm>
          <a:off x="2705744" y="998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a:extLst>
            <a:ext uri="{FF2B5EF4-FFF2-40B4-BE49-F238E27FC236}">
              <a16:creationId xmlns:a16="http://schemas.microsoft.com/office/drawing/2014/main" id="{002BE9B8-A1AB-434D-9085-DB43E3BE4F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a:extLst>
            <a:ext uri="{FF2B5EF4-FFF2-40B4-BE49-F238E27FC236}">
              <a16:creationId xmlns:a16="http://schemas.microsoft.com/office/drawing/2014/main" id="{8F196012-DB54-4D96-8593-352AB1F963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a:extLst>
            <a:ext uri="{FF2B5EF4-FFF2-40B4-BE49-F238E27FC236}">
              <a16:creationId xmlns:a16="http://schemas.microsoft.com/office/drawing/2014/main" id="{CAD80DBB-1612-46DA-A82E-57573B9739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a:extLst>
            <a:ext uri="{FF2B5EF4-FFF2-40B4-BE49-F238E27FC236}">
              <a16:creationId xmlns:a16="http://schemas.microsoft.com/office/drawing/2014/main" id="{184013FC-D02C-439A-916C-8CFD4871DC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a:extLst>
            <a:ext uri="{FF2B5EF4-FFF2-40B4-BE49-F238E27FC236}">
              <a16:creationId xmlns:a16="http://schemas.microsoft.com/office/drawing/2014/main" id="{C747518B-1275-4744-BCCC-8935C9595B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a:extLst>
            <a:ext uri="{FF2B5EF4-FFF2-40B4-BE49-F238E27FC236}">
              <a16:creationId xmlns:a16="http://schemas.microsoft.com/office/drawing/2014/main" id="{51DE869B-E646-4404-8BA1-5F00BF3206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a:extLst>
            <a:ext uri="{FF2B5EF4-FFF2-40B4-BE49-F238E27FC236}">
              <a16:creationId xmlns:a16="http://schemas.microsoft.com/office/drawing/2014/main" id="{F215D22E-4775-4CEB-B924-D33FF6823C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a:extLst>
            <a:ext uri="{FF2B5EF4-FFF2-40B4-BE49-F238E27FC236}">
              <a16:creationId xmlns:a16="http://schemas.microsoft.com/office/drawing/2014/main" id="{B0E8D6A9-1EC5-4C7F-9C3A-111C76E629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a:extLst>
            <a:ext uri="{FF2B5EF4-FFF2-40B4-BE49-F238E27FC236}">
              <a16:creationId xmlns:a16="http://schemas.microsoft.com/office/drawing/2014/main" id="{69DB8819-5250-455E-8860-31DC074854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a:extLst>
            <a:ext uri="{FF2B5EF4-FFF2-40B4-BE49-F238E27FC236}">
              <a16:creationId xmlns:a16="http://schemas.microsoft.com/office/drawing/2014/main" id="{5BAA82B7-2A9E-484C-AF9C-820A8F5F66A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a:extLst>
            <a:ext uri="{FF2B5EF4-FFF2-40B4-BE49-F238E27FC236}">
              <a16:creationId xmlns:a16="http://schemas.microsoft.com/office/drawing/2014/main" id="{61A9037D-D2E6-4685-9F3A-4726989775B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8" name="テキスト ボックス 177">
          <a:extLst>
            <a:ext uri="{FF2B5EF4-FFF2-40B4-BE49-F238E27FC236}">
              <a16:creationId xmlns:a16="http://schemas.microsoft.com/office/drawing/2014/main" id="{F8BF3532-58F3-4368-B993-0D04B10CBB9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a:extLst>
            <a:ext uri="{FF2B5EF4-FFF2-40B4-BE49-F238E27FC236}">
              <a16:creationId xmlns:a16="http://schemas.microsoft.com/office/drawing/2014/main" id="{82C05543-7F9A-4916-A42A-174D7D4B525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0" name="テキスト ボックス 179">
          <a:extLst>
            <a:ext uri="{FF2B5EF4-FFF2-40B4-BE49-F238E27FC236}">
              <a16:creationId xmlns:a16="http://schemas.microsoft.com/office/drawing/2014/main" id="{59050B79-D3A7-43F4-BEED-FF09B84B0E11}"/>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a:extLst>
            <a:ext uri="{FF2B5EF4-FFF2-40B4-BE49-F238E27FC236}">
              <a16:creationId xmlns:a16="http://schemas.microsoft.com/office/drawing/2014/main" id="{74C67009-DB87-408B-A46A-837194CD18A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2" name="テキスト ボックス 181">
          <a:extLst>
            <a:ext uri="{FF2B5EF4-FFF2-40B4-BE49-F238E27FC236}">
              <a16:creationId xmlns:a16="http://schemas.microsoft.com/office/drawing/2014/main" id="{CAB83F8A-F948-44E1-A15C-E57D198CFC93}"/>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a:extLst>
            <a:ext uri="{FF2B5EF4-FFF2-40B4-BE49-F238E27FC236}">
              <a16:creationId xmlns:a16="http://schemas.microsoft.com/office/drawing/2014/main" id="{44197AF9-FA53-4E6D-8772-59A2ACB99C1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4" name="テキスト ボックス 183">
          <a:extLst>
            <a:ext uri="{FF2B5EF4-FFF2-40B4-BE49-F238E27FC236}">
              <a16:creationId xmlns:a16="http://schemas.microsoft.com/office/drawing/2014/main" id="{2EA29B5F-7214-4DF8-AD22-D3D04C34F74D}"/>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81FFA266-A06D-4B6A-8890-64BA2E9F22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6" name="テキスト ボックス 185">
          <a:extLst>
            <a:ext uri="{FF2B5EF4-FFF2-40B4-BE49-F238E27FC236}">
              <a16:creationId xmlns:a16="http://schemas.microsoft.com/office/drawing/2014/main" id="{8AD001AA-0C40-4D1D-9D8C-2DBBC8CE66C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id="{6CBD2CB7-0046-4A6C-A534-6A1472E32A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165157</xdr:rowOff>
    </xdr:from>
    <xdr:to>
      <xdr:col>54</xdr:col>
      <xdr:colOff>189865</xdr:colOff>
      <xdr:row>63</xdr:row>
      <xdr:rowOff>167201</xdr:rowOff>
    </xdr:to>
    <xdr:cxnSp macro="">
      <xdr:nvCxnSpPr>
        <xdr:cNvPr id="188" name="直線コネクタ 187">
          <a:extLst>
            <a:ext uri="{FF2B5EF4-FFF2-40B4-BE49-F238E27FC236}">
              <a16:creationId xmlns:a16="http://schemas.microsoft.com/office/drawing/2014/main" id="{5720157B-2BB5-4232-A872-FF5C79A964E1}"/>
            </a:ext>
          </a:extLst>
        </xdr:cNvPr>
        <xdr:cNvCxnSpPr/>
      </xdr:nvCxnSpPr>
      <xdr:spPr>
        <a:xfrm flipV="1">
          <a:off x="10476865" y="9594907"/>
          <a:ext cx="0" cy="137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171028</xdr:rowOff>
    </xdr:from>
    <xdr:ext cx="469744" cy="259045"/>
    <xdr:sp macro="" textlink="">
      <xdr:nvSpPr>
        <xdr:cNvPr id="189" name="【橋りょう・トンネル】&#10;一人当たり有形固定資産（償却資産）額最小値テキスト">
          <a:extLst>
            <a:ext uri="{FF2B5EF4-FFF2-40B4-BE49-F238E27FC236}">
              <a16:creationId xmlns:a16="http://schemas.microsoft.com/office/drawing/2014/main" id="{0326391A-D338-4FA0-B8AA-525EF8800354}"/>
            </a:ext>
          </a:extLst>
        </xdr:cNvPr>
        <xdr:cNvSpPr txBox="1"/>
      </xdr:nvSpPr>
      <xdr:spPr>
        <a:xfrm>
          <a:off x="10515600" y="109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167201</xdr:rowOff>
    </xdr:from>
    <xdr:to>
      <xdr:col>55</xdr:col>
      <xdr:colOff>88900</xdr:colOff>
      <xdr:row>63</xdr:row>
      <xdr:rowOff>167201</xdr:rowOff>
    </xdr:to>
    <xdr:cxnSp macro="">
      <xdr:nvCxnSpPr>
        <xdr:cNvPr id="190" name="直線コネクタ 189">
          <a:extLst>
            <a:ext uri="{FF2B5EF4-FFF2-40B4-BE49-F238E27FC236}">
              <a16:creationId xmlns:a16="http://schemas.microsoft.com/office/drawing/2014/main" id="{D17A0D7D-B984-4025-9865-05F548141A61}"/>
            </a:ext>
          </a:extLst>
        </xdr:cNvPr>
        <xdr:cNvCxnSpPr/>
      </xdr:nvCxnSpPr>
      <xdr:spPr>
        <a:xfrm>
          <a:off x="10388600" y="1096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111834</xdr:rowOff>
    </xdr:from>
    <xdr:ext cx="599010" cy="259045"/>
    <xdr:sp macro="" textlink="">
      <xdr:nvSpPr>
        <xdr:cNvPr id="191" name="【橋りょう・トンネル】&#10;一人当たり有形固定資産（償却資産）額最大値テキスト">
          <a:extLst>
            <a:ext uri="{FF2B5EF4-FFF2-40B4-BE49-F238E27FC236}">
              <a16:creationId xmlns:a16="http://schemas.microsoft.com/office/drawing/2014/main" id="{A1A9384B-4BA9-48C2-89C4-818654AD941C}"/>
            </a:ext>
          </a:extLst>
        </xdr:cNvPr>
        <xdr:cNvSpPr txBox="1"/>
      </xdr:nvSpPr>
      <xdr:spPr>
        <a:xfrm>
          <a:off x="10515600" y="93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165157</xdr:rowOff>
    </xdr:from>
    <xdr:to>
      <xdr:col>55</xdr:col>
      <xdr:colOff>88900</xdr:colOff>
      <xdr:row>55</xdr:row>
      <xdr:rowOff>165157</xdr:rowOff>
    </xdr:to>
    <xdr:cxnSp macro="">
      <xdr:nvCxnSpPr>
        <xdr:cNvPr id="192" name="直線コネクタ 191">
          <a:extLst>
            <a:ext uri="{FF2B5EF4-FFF2-40B4-BE49-F238E27FC236}">
              <a16:creationId xmlns:a16="http://schemas.microsoft.com/office/drawing/2014/main" id="{A3DEB4AA-309F-4D11-ACD2-385A7CC36A96}"/>
            </a:ext>
          </a:extLst>
        </xdr:cNvPr>
        <xdr:cNvCxnSpPr/>
      </xdr:nvCxnSpPr>
      <xdr:spPr>
        <a:xfrm>
          <a:off x="10388600" y="959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123044</xdr:rowOff>
    </xdr:from>
    <xdr:ext cx="599010" cy="259045"/>
    <xdr:sp macro="" textlink="">
      <xdr:nvSpPr>
        <xdr:cNvPr id="193" name="【橋りょう・トンネル】&#10;一人当たり有形固定資産（償却資産）額平均値テキスト">
          <a:extLst>
            <a:ext uri="{FF2B5EF4-FFF2-40B4-BE49-F238E27FC236}">
              <a16:creationId xmlns:a16="http://schemas.microsoft.com/office/drawing/2014/main" id="{AFCFAC5A-C0D2-4547-AC67-9F49063A6810}"/>
            </a:ext>
          </a:extLst>
        </xdr:cNvPr>
        <xdr:cNvSpPr txBox="1"/>
      </xdr:nvSpPr>
      <xdr:spPr>
        <a:xfrm>
          <a:off x="10515600" y="10410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144617</xdr:rowOff>
    </xdr:from>
    <xdr:to>
      <xdr:col>55</xdr:col>
      <xdr:colOff>50800</xdr:colOff>
      <xdr:row>61</xdr:row>
      <xdr:rowOff>74767</xdr:rowOff>
    </xdr:to>
    <xdr:sp macro="" textlink="">
      <xdr:nvSpPr>
        <xdr:cNvPr id="194" name="フローチャート: 判断 193">
          <a:extLst>
            <a:ext uri="{FF2B5EF4-FFF2-40B4-BE49-F238E27FC236}">
              <a16:creationId xmlns:a16="http://schemas.microsoft.com/office/drawing/2014/main" id="{7E6EA8BB-F8FF-4763-A98C-487B847A2A14}"/>
            </a:ext>
          </a:extLst>
        </xdr:cNvPr>
        <xdr:cNvSpPr/>
      </xdr:nvSpPr>
      <xdr:spPr>
        <a:xfrm>
          <a:off x="10426700" y="1043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159507</xdr:rowOff>
    </xdr:from>
    <xdr:to>
      <xdr:col>50</xdr:col>
      <xdr:colOff>165100</xdr:colOff>
      <xdr:row>60</xdr:row>
      <xdr:rowOff>89657</xdr:rowOff>
    </xdr:to>
    <xdr:sp macro="" textlink="">
      <xdr:nvSpPr>
        <xdr:cNvPr id="195" name="フローチャート: 判断 194">
          <a:extLst>
            <a:ext uri="{FF2B5EF4-FFF2-40B4-BE49-F238E27FC236}">
              <a16:creationId xmlns:a16="http://schemas.microsoft.com/office/drawing/2014/main" id="{31DEB952-1AA7-4380-9FBF-629E57113BF2}"/>
            </a:ext>
          </a:extLst>
        </xdr:cNvPr>
        <xdr:cNvSpPr/>
      </xdr:nvSpPr>
      <xdr:spPr>
        <a:xfrm>
          <a:off x="9588500" y="102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131676</xdr:rowOff>
    </xdr:from>
    <xdr:to>
      <xdr:col>46</xdr:col>
      <xdr:colOff>38100</xdr:colOff>
      <xdr:row>61</xdr:row>
      <xdr:rowOff>61826</xdr:rowOff>
    </xdr:to>
    <xdr:sp macro="" textlink="">
      <xdr:nvSpPr>
        <xdr:cNvPr id="196" name="フローチャート: 判断 195">
          <a:extLst>
            <a:ext uri="{FF2B5EF4-FFF2-40B4-BE49-F238E27FC236}">
              <a16:creationId xmlns:a16="http://schemas.microsoft.com/office/drawing/2014/main" id="{2B9F20FD-C91B-4E45-9C08-F2643CE23DC2}"/>
            </a:ext>
          </a:extLst>
        </xdr:cNvPr>
        <xdr:cNvSpPr/>
      </xdr:nvSpPr>
      <xdr:spPr>
        <a:xfrm>
          <a:off x="8699500" y="1041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4E1F2501-8AF6-4A6C-8D34-F084AE686E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BA72DBF2-0CD1-497E-922C-8253E4F6DF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47281FD6-43A3-49E1-A162-8FB87A0D4A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57F122D1-CCC5-4D96-BCC4-2D624D48552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4F4177C9-4DCD-415F-876F-6B085DC561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44501</xdr:rowOff>
    </xdr:from>
    <xdr:to>
      <xdr:col>50</xdr:col>
      <xdr:colOff>165100</xdr:colOff>
      <xdr:row>62</xdr:row>
      <xdr:rowOff>146101</xdr:rowOff>
    </xdr:to>
    <xdr:sp macro="" textlink="">
      <xdr:nvSpPr>
        <xdr:cNvPr id="202" name="楕円 201">
          <a:extLst>
            <a:ext uri="{FF2B5EF4-FFF2-40B4-BE49-F238E27FC236}">
              <a16:creationId xmlns:a16="http://schemas.microsoft.com/office/drawing/2014/main" id="{6E33547A-B097-42A0-98E1-C5C1E3CD9B31}"/>
            </a:ext>
          </a:extLst>
        </xdr:cNvPr>
        <xdr:cNvSpPr/>
      </xdr:nvSpPr>
      <xdr:spPr>
        <a:xfrm>
          <a:off x="9588500" y="106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46312</xdr:rowOff>
    </xdr:from>
    <xdr:to>
      <xdr:col>46</xdr:col>
      <xdr:colOff>38100</xdr:colOff>
      <xdr:row>62</xdr:row>
      <xdr:rowOff>147912</xdr:rowOff>
    </xdr:to>
    <xdr:sp macro="" textlink="">
      <xdr:nvSpPr>
        <xdr:cNvPr id="203" name="楕円 202">
          <a:extLst>
            <a:ext uri="{FF2B5EF4-FFF2-40B4-BE49-F238E27FC236}">
              <a16:creationId xmlns:a16="http://schemas.microsoft.com/office/drawing/2014/main" id="{482E3E5D-8939-4CB0-ABC4-F57291ADBD8F}"/>
            </a:ext>
          </a:extLst>
        </xdr:cNvPr>
        <xdr:cNvSpPr/>
      </xdr:nvSpPr>
      <xdr:spPr>
        <a:xfrm>
          <a:off x="8699500" y="106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95301</xdr:rowOff>
    </xdr:from>
    <xdr:to>
      <xdr:col>50</xdr:col>
      <xdr:colOff>114300</xdr:colOff>
      <xdr:row>62</xdr:row>
      <xdr:rowOff>97112</xdr:rowOff>
    </xdr:to>
    <xdr:cxnSp macro="">
      <xdr:nvCxnSpPr>
        <xdr:cNvPr id="204" name="直線コネクタ 203">
          <a:extLst>
            <a:ext uri="{FF2B5EF4-FFF2-40B4-BE49-F238E27FC236}">
              <a16:creationId xmlns:a16="http://schemas.microsoft.com/office/drawing/2014/main" id="{96733689-3695-4C37-8FC4-C89C4B2D1557}"/>
            </a:ext>
          </a:extLst>
        </xdr:cNvPr>
        <xdr:cNvCxnSpPr/>
      </xdr:nvCxnSpPr>
      <xdr:spPr>
        <a:xfrm flipV="1">
          <a:off x="8750300" y="10725201"/>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106184</xdr:rowOff>
    </xdr:from>
    <xdr:ext cx="599010" cy="259045"/>
    <xdr:sp macro="" textlink="">
      <xdr:nvSpPr>
        <xdr:cNvPr id="205" name="n_1aveValue【橋りょう・トンネル】&#10;一人当たり有形固定資産（償却資産）額">
          <a:extLst>
            <a:ext uri="{FF2B5EF4-FFF2-40B4-BE49-F238E27FC236}">
              <a16:creationId xmlns:a16="http://schemas.microsoft.com/office/drawing/2014/main" id="{6ADC9F1B-558C-42A2-9B58-D8FF498F2C03}"/>
            </a:ext>
          </a:extLst>
        </xdr:cNvPr>
        <xdr:cNvSpPr txBox="1"/>
      </xdr:nvSpPr>
      <xdr:spPr>
        <a:xfrm>
          <a:off x="9327095" y="100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78353</xdr:rowOff>
    </xdr:from>
    <xdr:ext cx="599010" cy="259045"/>
    <xdr:sp macro="" textlink="">
      <xdr:nvSpPr>
        <xdr:cNvPr id="206" name="n_2aveValue【橋りょう・トンネル】&#10;一人当たり有形固定資産（償却資産）額">
          <a:extLst>
            <a:ext uri="{FF2B5EF4-FFF2-40B4-BE49-F238E27FC236}">
              <a16:creationId xmlns:a16="http://schemas.microsoft.com/office/drawing/2014/main" id="{3D33F9A3-A9F5-45B6-82E7-5C624C4ACCAB}"/>
            </a:ext>
          </a:extLst>
        </xdr:cNvPr>
        <xdr:cNvSpPr txBox="1"/>
      </xdr:nvSpPr>
      <xdr:spPr>
        <a:xfrm>
          <a:off x="8450795" y="101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137228</xdr:rowOff>
    </xdr:from>
    <xdr:ext cx="599010" cy="259045"/>
    <xdr:sp macro="" textlink="">
      <xdr:nvSpPr>
        <xdr:cNvPr id="207" name="n_1mainValue【橋りょう・トンネル】&#10;一人当たり有形固定資産（償却資産）額">
          <a:extLst>
            <a:ext uri="{FF2B5EF4-FFF2-40B4-BE49-F238E27FC236}">
              <a16:creationId xmlns:a16="http://schemas.microsoft.com/office/drawing/2014/main" id="{FB1E996A-9FF4-459E-8CA5-998A78FC8FDA}"/>
            </a:ext>
          </a:extLst>
        </xdr:cNvPr>
        <xdr:cNvSpPr txBox="1"/>
      </xdr:nvSpPr>
      <xdr:spPr>
        <a:xfrm>
          <a:off x="9327095" y="107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139039</xdr:rowOff>
    </xdr:from>
    <xdr:ext cx="599010" cy="259045"/>
    <xdr:sp macro="" textlink="">
      <xdr:nvSpPr>
        <xdr:cNvPr id="208" name="n_2mainValue【橋りょう・トンネル】&#10;一人当たり有形固定資産（償却資産）額">
          <a:extLst>
            <a:ext uri="{FF2B5EF4-FFF2-40B4-BE49-F238E27FC236}">
              <a16:creationId xmlns:a16="http://schemas.microsoft.com/office/drawing/2014/main" id="{9750FE21-F939-455F-8CEC-6D56F043F2F3}"/>
            </a:ext>
          </a:extLst>
        </xdr:cNvPr>
        <xdr:cNvSpPr txBox="1"/>
      </xdr:nvSpPr>
      <xdr:spPr>
        <a:xfrm>
          <a:off x="8450795" y="1076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245AA85C-63AD-4AA3-801D-C2D6E32741E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F558EEBF-1F33-4062-8E6D-1972F9D405E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A771FD40-7C59-4827-ACDB-ADE927BBA4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74DAC630-7381-4A41-9FB4-5A32452B65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3692E452-8CE8-4A2C-AB5E-70022372D3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9E16EB32-2FCC-49BB-B137-FD24CFE0C8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7EE275D9-01AD-407B-89F8-EC1E6377C6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C00CF8E2-7F34-4E02-8468-4C1CE0E99A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9E1A9315-3E19-4978-BAFB-2E77BC8F62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CE8C13D5-53C9-4D43-AE2C-429195A20AC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a:extLst>
            <a:ext uri="{FF2B5EF4-FFF2-40B4-BE49-F238E27FC236}">
              <a16:creationId xmlns:a16="http://schemas.microsoft.com/office/drawing/2014/main" id="{21435D0F-C8C8-4CD4-9A31-EF179C44D58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a:extLst>
            <a:ext uri="{FF2B5EF4-FFF2-40B4-BE49-F238E27FC236}">
              <a16:creationId xmlns:a16="http://schemas.microsoft.com/office/drawing/2014/main" id="{290DCEC5-CDBF-4901-AB4E-D8FB5A2817C7}"/>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a:extLst>
            <a:ext uri="{FF2B5EF4-FFF2-40B4-BE49-F238E27FC236}">
              <a16:creationId xmlns:a16="http://schemas.microsoft.com/office/drawing/2014/main" id="{0FE476FE-A5A1-4779-A9A3-25C946E2C76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a:extLst>
            <a:ext uri="{FF2B5EF4-FFF2-40B4-BE49-F238E27FC236}">
              <a16:creationId xmlns:a16="http://schemas.microsoft.com/office/drawing/2014/main" id="{43B92AB0-BD55-4D6E-8152-9EDFADA5A02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a:extLst>
            <a:ext uri="{FF2B5EF4-FFF2-40B4-BE49-F238E27FC236}">
              <a16:creationId xmlns:a16="http://schemas.microsoft.com/office/drawing/2014/main" id="{4B08E1AC-3FBC-41BD-A014-ABE17A17AB5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a:extLst>
            <a:ext uri="{FF2B5EF4-FFF2-40B4-BE49-F238E27FC236}">
              <a16:creationId xmlns:a16="http://schemas.microsoft.com/office/drawing/2014/main" id="{2D2ACCD0-9C65-4E65-BA98-F0BB4AC21B7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a:extLst>
            <a:ext uri="{FF2B5EF4-FFF2-40B4-BE49-F238E27FC236}">
              <a16:creationId xmlns:a16="http://schemas.microsoft.com/office/drawing/2014/main" id="{40B709DE-A441-4017-9A04-88E5190AA0A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a:extLst>
            <a:ext uri="{FF2B5EF4-FFF2-40B4-BE49-F238E27FC236}">
              <a16:creationId xmlns:a16="http://schemas.microsoft.com/office/drawing/2014/main" id="{2DD906CC-00AB-4DE5-8D5E-4E264ECB064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a:extLst>
            <a:ext uri="{FF2B5EF4-FFF2-40B4-BE49-F238E27FC236}">
              <a16:creationId xmlns:a16="http://schemas.microsoft.com/office/drawing/2014/main" id="{72A2401C-BA14-471A-8C84-87EA3FFF8A6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a:extLst>
            <a:ext uri="{FF2B5EF4-FFF2-40B4-BE49-F238E27FC236}">
              <a16:creationId xmlns:a16="http://schemas.microsoft.com/office/drawing/2014/main" id="{D2042887-CC11-46B4-AD3D-5C264766ACE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a:extLst>
            <a:ext uri="{FF2B5EF4-FFF2-40B4-BE49-F238E27FC236}">
              <a16:creationId xmlns:a16="http://schemas.microsoft.com/office/drawing/2014/main" id="{68FE1BD1-4342-430F-A9D8-0F19CDA2CAE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a:extLst>
            <a:ext uri="{FF2B5EF4-FFF2-40B4-BE49-F238E27FC236}">
              <a16:creationId xmlns:a16="http://schemas.microsoft.com/office/drawing/2014/main" id="{01B04176-2574-4D9C-8EE4-BFE54AA0A9AA}"/>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a:extLst>
            <a:ext uri="{FF2B5EF4-FFF2-40B4-BE49-F238E27FC236}">
              <a16:creationId xmlns:a16="http://schemas.microsoft.com/office/drawing/2014/main" id="{BDCA7844-929E-484C-A936-11229695B2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7A6F101B-55FD-4FF8-8A42-7474CC1307D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a:extLst>
            <a:ext uri="{FF2B5EF4-FFF2-40B4-BE49-F238E27FC236}">
              <a16:creationId xmlns:a16="http://schemas.microsoft.com/office/drawing/2014/main" id="{9D0DA711-F908-4D96-B75D-D92389D773E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121376</xdr:rowOff>
    </xdr:to>
    <xdr:cxnSp macro="">
      <xdr:nvCxnSpPr>
        <xdr:cNvPr id="234" name="直線コネクタ 233">
          <a:extLst>
            <a:ext uri="{FF2B5EF4-FFF2-40B4-BE49-F238E27FC236}">
              <a16:creationId xmlns:a16="http://schemas.microsoft.com/office/drawing/2014/main" id="{82EB4D83-7186-487C-9EB1-316FFD87D351}"/>
            </a:ext>
          </a:extLst>
        </xdr:cNvPr>
        <xdr:cNvCxnSpPr/>
      </xdr:nvCxnSpPr>
      <xdr:spPr>
        <a:xfrm flipV="1">
          <a:off x="4634865" y="13280571"/>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125203</xdr:rowOff>
    </xdr:from>
    <xdr:ext cx="405111" cy="259045"/>
    <xdr:sp macro="" textlink="">
      <xdr:nvSpPr>
        <xdr:cNvPr id="235" name="【公営住宅】&#10;有形固定資産減価償却率最小値テキスト">
          <a:extLst>
            <a:ext uri="{FF2B5EF4-FFF2-40B4-BE49-F238E27FC236}">
              <a16:creationId xmlns:a16="http://schemas.microsoft.com/office/drawing/2014/main" id="{39DE1E9D-F018-434B-8A39-062CA26B6998}"/>
            </a:ext>
          </a:extLst>
        </xdr:cNvPr>
        <xdr:cNvSpPr txBox="1"/>
      </xdr:nvSpPr>
      <xdr:spPr>
        <a:xfrm>
          <a:off x="4673600" y="1469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121376</xdr:rowOff>
    </xdr:from>
    <xdr:to>
      <xdr:col>24</xdr:col>
      <xdr:colOff>152400</xdr:colOff>
      <xdr:row>85</xdr:row>
      <xdr:rowOff>121376</xdr:rowOff>
    </xdr:to>
    <xdr:cxnSp macro="">
      <xdr:nvCxnSpPr>
        <xdr:cNvPr id="236" name="直線コネクタ 235">
          <a:extLst>
            <a:ext uri="{FF2B5EF4-FFF2-40B4-BE49-F238E27FC236}">
              <a16:creationId xmlns:a16="http://schemas.microsoft.com/office/drawing/2014/main" id="{25243505-92F8-4083-8C36-9D4F254B8301}"/>
            </a:ext>
          </a:extLst>
        </xdr:cNvPr>
        <xdr:cNvCxnSpPr/>
      </xdr:nvCxnSpPr>
      <xdr:spPr>
        <a:xfrm>
          <a:off x="4546600" y="146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7" name="【公営住宅】&#10;有形固定資産減価償却率最大値テキスト">
          <a:extLst>
            <a:ext uri="{FF2B5EF4-FFF2-40B4-BE49-F238E27FC236}">
              <a16:creationId xmlns:a16="http://schemas.microsoft.com/office/drawing/2014/main" id="{D6BF02CA-715B-4375-823C-19809C07C2C7}"/>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8" name="直線コネクタ 237">
          <a:extLst>
            <a:ext uri="{FF2B5EF4-FFF2-40B4-BE49-F238E27FC236}">
              <a16:creationId xmlns:a16="http://schemas.microsoft.com/office/drawing/2014/main" id="{4FFEEC2B-57AE-41A1-A800-C4C5C6AE5F0C}"/>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145341</xdr:rowOff>
    </xdr:from>
    <xdr:ext cx="405111" cy="259045"/>
    <xdr:sp macro="" textlink="">
      <xdr:nvSpPr>
        <xdr:cNvPr id="239" name="【公営住宅】&#10;有形固定資産減価償却率平均値テキスト">
          <a:extLst>
            <a:ext uri="{FF2B5EF4-FFF2-40B4-BE49-F238E27FC236}">
              <a16:creationId xmlns:a16="http://schemas.microsoft.com/office/drawing/2014/main" id="{A1FB5D8D-4AF3-41FB-9203-1DA7E957A8C8}"/>
            </a:ext>
          </a:extLst>
        </xdr:cNvPr>
        <xdr:cNvSpPr txBox="1"/>
      </xdr:nvSpPr>
      <xdr:spPr>
        <a:xfrm>
          <a:off x="4673600" y="1403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40" name="フローチャート: 判断 239">
          <a:extLst>
            <a:ext uri="{FF2B5EF4-FFF2-40B4-BE49-F238E27FC236}">
              <a16:creationId xmlns:a16="http://schemas.microsoft.com/office/drawing/2014/main" id="{CF570AA0-A640-46D8-AA27-56B521E4D268}"/>
            </a:ext>
          </a:extLst>
        </xdr:cNvPr>
        <xdr:cNvSpPr/>
      </xdr:nvSpPr>
      <xdr:spPr>
        <a:xfrm>
          <a:off x="4584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64044</xdr:rowOff>
    </xdr:from>
    <xdr:to>
      <xdr:col>20</xdr:col>
      <xdr:colOff>38100</xdr:colOff>
      <xdr:row>81</xdr:row>
      <xdr:rowOff>165644</xdr:rowOff>
    </xdr:to>
    <xdr:sp macro="" textlink="">
      <xdr:nvSpPr>
        <xdr:cNvPr id="241" name="フローチャート: 判断 240">
          <a:extLst>
            <a:ext uri="{FF2B5EF4-FFF2-40B4-BE49-F238E27FC236}">
              <a16:creationId xmlns:a16="http://schemas.microsoft.com/office/drawing/2014/main" id="{55101582-B786-4621-8714-F8EDE0FE10AC}"/>
            </a:ext>
          </a:extLst>
        </xdr:cNvPr>
        <xdr:cNvSpPr/>
      </xdr:nvSpPr>
      <xdr:spPr>
        <a:xfrm>
          <a:off x="3746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130992</xdr:rowOff>
    </xdr:from>
    <xdr:to>
      <xdr:col>15</xdr:col>
      <xdr:colOff>101600</xdr:colOff>
      <xdr:row>81</xdr:row>
      <xdr:rowOff>61142</xdr:rowOff>
    </xdr:to>
    <xdr:sp macro="" textlink="">
      <xdr:nvSpPr>
        <xdr:cNvPr id="242" name="フローチャート: 判断 241">
          <a:extLst>
            <a:ext uri="{FF2B5EF4-FFF2-40B4-BE49-F238E27FC236}">
              <a16:creationId xmlns:a16="http://schemas.microsoft.com/office/drawing/2014/main" id="{C308AB0E-0F11-4574-BD23-A61DC73BC354}"/>
            </a:ext>
          </a:extLst>
        </xdr:cNvPr>
        <xdr:cNvSpPr/>
      </xdr:nvSpPr>
      <xdr:spPr>
        <a:xfrm>
          <a:off x="2857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3E364559-911A-4BFE-8BB5-CC121D18E3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98A409AF-EEB9-486E-8593-E5CBACC27D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11069320-AC81-4D0A-8080-3925BE9C42B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C9244016-8DC2-4803-81A9-64BD398960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E3CEDD7C-9D97-4856-ADB7-D7B41DF9DB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15058</xdr:rowOff>
    </xdr:from>
    <xdr:to>
      <xdr:col>20</xdr:col>
      <xdr:colOff>38100</xdr:colOff>
      <xdr:row>78</xdr:row>
      <xdr:rowOff>116658</xdr:rowOff>
    </xdr:to>
    <xdr:sp macro="" textlink="">
      <xdr:nvSpPr>
        <xdr:cNvPr id="248" name="楕円 247">
          <a:extLst>
            <a:ext uri="{FF2B5EF4-FFF2-40B4-BE49-F238E27FC236}">
              <a16:creationId xmlns:a16="http://schemas.microsoft.com/office/drawing/2014/main" id="{491A7A76-C332-4EED-8943-F94A8A17B92C}"/>
            </a:ext>
          </a:extLst>
        </xdr:cNvPr>
        <xdr:cNvSpPr/>
      </xdr:nvSpPr>
      <xdr:spPr>
        <a:xfrm>
          <a:off x="3746500" y="133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86905</xdr:rowOff>
    </xdr:from>
    <xdr:to>
      <xdr:col>15</xdr:col>
      <xdr:colOff>101600</xdr:colOff>
      <xdr:row>79</xdr:row>
      <xdr:rowOff>17055</xdr:rowOff>
    </xdr:to>
    <xdr:sp macro="" textlink="">
      <xdr:nvSpPr>
        <xdr:cNvPr id="249" name="楕円 248">
          <a:extLst>
            <a:ext uri="{FF2B5EF4-FFF2-40B4-BE49-F238E27FC236}">
              <a16:creationId xmlns:a16="http://schemas.microsoft.com/office/drawing/2014/main" id="{C7688604-109A-498E-A030-1EEB5E02789B}"/>
            </a:ext>
          </a:extLst>
        </xdr:cNvPr>
        <xdr:cNvSpPr/>
      </xdr:nvSpPr>
      <xdr:spPr>
        <a:xfrm>
          <a:off x="2857500" y="134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65858</xdr:rowOff>
    </xdr:from>
    <xdr:to>
      <xdr:col>19</xdr:col>
      <xdr:colOff>177800</xdr:colOff>
      <xdr:row>78</xdr:row>
      <xdr:rowOff>137705</xdr:rowOff>
    </xdr:to>
    <xdr:cxnSp macro="">
      <xdr:nvCxnSpPr>
        <xdr:cNvPr id="250" name="直線コネクタ 249">
          <a:extLst>
            <a:ext uri="{FF2B5EF4-FFF2-40B4-BE49-F238E27FC236}">
              <a16:creationId xmlns:a16="http://schemas.microsoft.com/office/drawing/2014/main" id="{6B66CD44-5AE8-4ABF-8CDB-491DD309AD40}"/>
            </a:ext>
          </a:extLst>
        </xdr:cNvPr>
        <xdr:cNvCxnSpPr/>
      </xdr:nvCxnSpPr>
      <xdr:spPr>
        <a:xfrm flipV="1">
          <a:off x="2908300" y="13438958"/>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156771</xdr:rowOff>
    </xdr:from>
    <xdr:ext cx="405111" cy="259045"/>
    <xdr:sp macro="" textlink="">
      <xdr:nvSpPr>
        <xdr:cNvPr id="251" name="n_1aveValue【公営住宅】&#10;有形固定資産減価償却率">
          <a:extLst>
            <a:ext uri="{FF2B5EF4-FFF2-40B4-BE49-F238E27FC236}">
              <a16:creationId xmlns:a16="http://schemas.microsoft.com/office/drawing/2014/main" id="{9D9BB8C4-C138-41B2-9CD1-A37779C78990}"/>
            </a:ext>
          </a:extLst>
        </xdr:cNvPr>
        <xdr:cNvSpPr txBox="1"/>
      </xdr:nvSpPr>
      <xdr:spPr>
        <a:xfrm>
          <a:off x="35820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52269</xdr:rowOff>
    </xdr:from>
    <xdr:ext cx="405111" cy="259045"/>
    <xdr:sp macro="" textlink="">
      <xdr:nvSpPr>
        <xdr:cNvPr id="252" name="n_2aveValue【公営住宅】&#10;有形固定資産減価償却率">
          <a:extLst>
            <a:ext uri="{FF2B5EF4-FFF2-40B4-BE49-F238E27FC236}">
              <a16:creationId xmlns:a16="http://schemas.microsoft.com/office/drawing/2014/main" id="{355FFDF4-C0B3-432A-8214-E57A0FBDC93F}"/>
            </a:ext>
          </a:extLst>
        </xdr:cNvPr>
        <xdr:cNvSpPr txBox="1"/>
      </xdr:nvSpPr>
      <xdr:spPr>
        <a:xfrm>
          <a:off x="27057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133185</xdr:rowOff>
    </xdr:from>
    <xdr:ext cx="405111" cy="259045"/>
    <xdr:sp macro="" textlink="">
      <xdr:nvSpPr>
        <xdr:cNvPr id="253" name="n_1mainValue【公営住宅】&#10;有形固定資産減価償却率">
          <a:extLst>
            <a:ext uri="{FF2B5EF4-FFF2-40B4-BE49-F238E27FC236}">
              <a16:creationId xmlns:a16="http://schemas.microsoft.com/office/drawing/2014/main" id="{88D86A28-49CD-4C11-ABDC-C998D1DCE2CD}"/>
            </a:ext>
          </a:extLst>
        </xdr:cNvPr>
        <xdr:cNvSpPr txBox="1"/>
      </xdr:nvSpPr>
      <xdr:spPr>
        <a:xfrm>
          <a:off x="3582044" y="1316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33582</xdr:rowOff>
    </xdr:from>
    <xdr:ext cx="405111" cy="259045"/>
    <xdr:sp macro="" textlink="">
      <xdr:nvSpPr>
        <xdr:cNvPr id="254" name="n_2mainValue【公営住宅】&#10;有形固定資産減価償却率">
          <a:extLst>
            <a:ext uri="{FF2B5EF4-FFF2-40B4-BE49-F238E27FC236}">
              <a16:creationId xmlns:a16="http://schemas.microsoft.com/office/drawing/2014/main" id="{3EFE80D8-4F11-4016-B4AE-CA8C7A364462}"/>
            </a:ext>
          </a:extLst>
        </xdr:cNvPr>
        <xdr:cNvSpPr txBox="1"/>
      </xdr:nvSpPr>
      <xdr:spPr>
        <a:xfrm>
          <a:off x="2705744" y="1323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a:extLst>
            <a:ext uri="{FF2B5EF4-FFF2-40B4-BE49-F238E27FC236}">
              <a16:creationId xmlns:a16="http://schemas.microsoft.com/office/drawing/2014/main" id="{C45C479F-2D7F-474D-8D7A-C32B17E7D8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a:extLst>
            <a:ext uri="{FF2B5EF4-FFF2-40B4-BE49-F238E27FC236}">
              <a16:creationId xmlns:a16="http://schemas.microsoft.com/office/drawing/2014/main" id="{6DD7A1EE-413E-4C97-8731-82E8B168BF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a:extLst>
            <a:ext uri="{FF2B5EF4-FFF2-40B4-BE49-F238E27FC236}">
              <a16:creationId xmlns:a16="http://schemas.microsoft.com/office/drawing/2014/main" id="{91D65A62-B68C-464A-AF49-B03117F6F1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a:extLst>
            <a:ext uri="{FF2B5EF4-FFF2-40B4-BE49-F238E27FC236}">
              <a16:creationId xmlns:a16="http://schemas.microsoft.com/office/drawing/2014/main" id="{84285D56-A835-427C-8199-91487CEE44C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a:extLst>
            <a:ext uri="{FF2B5EF4-FFF2-40B4-BE49-F238E27FC236}">
              <a16:creationId xmlns:a16="http://schemas.microsoft.com/office/drawing/2014/main" id="{1DA02CE8-EB7C-47C7-A2D9-9106CE8F6F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a:extLst>
            <a:ext uri="{FF2B5EF4-FFF2-40B4-BE49-F238E27FC236}">
              <a16:creationId xmlns:a16="http://schemas.microsoft.com/office/drawing/2014/main" id="{733D5B6B-5F26-4502-8C59-DB9EF427B4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a:extLst>
            <a:ext uri="{FF2B5EF4-FFF2-40B4-BE49-F238E27FC236}">
              <a16:creationId xmlns:a16="http://schemas.microsoft.com/office/drawing/2014/main" id="{BFD6ECD9-C59D-49BB-BBA2-A08FFB61A2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a:extLst>
            <a:ext uri="{FF2B5EF4-FFF2-40B4-BE49-F238E27FC236}">
              <a16:creationId xmlns:a16="http://schemas.microsoft.com/office/drawing/2014/main" id="{D6413C21-3C07-4CAB-B483-11B4039235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a:extLst>
            <a:ext uri="{FF2B5EF4-FFF2-40B4-BE49-F238E27FC236}">
              <a16:creationId xmlns:a16="http://schemas.microsoft.com/office/drawing/2014/main" id="{97BC7779-E64E-45FA-A958-371B4B4B9B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a:extLst>
            <a:ext uri="{FF2B5EF4-FFF2-40B4-BE49-F238E27FC236}">
              <a16:creationId xmlns:a16="http://schemas.microsoft.com/office/drawing/2014/main" id="{E18151B6-0D22-4436-BF33-FD4024EA7B7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a:extLst>
            <a:ext uri="{FF2B5EF4-FFF2-40B4-BE49-F238E27FC236}">
              <a16:creationId xmlns:a16="http://schemas.microsoft.com/office/drawing/2014/main" id="{D2814EDF-E312-49BA-B720-78ABC3A8D79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A6AB0BB2-188E-4CD4-AF86-88A12598C7C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a:extLst>
            <a:ext uri="{FF2B5EF4-FFF2-40B4-BE49-F238E27FC236}">
              <a16:creationId xmlns:a16="http://schemas.microsoft.com/office/drawing/2014/main" id="{DC865963-B93C-48F4-86D5-F1282D39C7E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a:extLst>
            <a:ext uri="{FF2B5EF4-FFF2-40B4-BE49-F238E27FC236}">
              <a16:creationId xmlns:a16="http://schemas.microsoft.com/office/drawing/2014/main" id="{9E9026AE-1038-4359-A02C-104D27FB7F9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a:extLst>
            <a:ext uri="{FF2B5EF4-FFF2-40B4-BE49-F238E27FC236}">
              <a16:creationId xmlns:a16="http://schemas.microsoft.com/office/drawing/2014/main" id="{BBEB348B-F8B4-4910-872A-27AF76354DF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a:extLst>
            <a:ext uri="{FF2B5EF4-FFF2-40B4-BE49-F238E27FC236}">
              <a16:creationId xmlns:a16="http://schemas.microsoft.com/office/drawing/2014/main" id="{15C9CE3C-A2B0-4BAE-942D-907B86474CD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a:extLst>
            <a:ext uri="{FF2B5EF4-FFF2-40B4-BE49-F238E27FC236}">
              <a16:creationId xmlns:a16="http://schemas.microsoft.com/office/drawing/2014/main" id="{5489C14A-F2B5-4605-A444-984A9D07890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a:extLst>
            <a:ext uri="{FF2B5EF4-FFF2-40B4-BE49-F238E27FC236}">
              <a16:creationId xmlns:a16="http://schemas.microsoft.com/office/drawing/2014/main" id="{7A0239DB-6196-49B3-944E-AE807C448D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a:extLst>
            <a:ext uri="{FF2B5EF4-FFF2-40B4-BE49-F238E27FC236}">
              <a16:creationId xmlns:a16="http://schemas.microsoft.com/office/drawing/2014/main" id="{AC8D8D28-1A4E-44F4-8F58-DE418CE64A4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a:extLst>
            <a:ext uri="{FF2B5EF4-FFF2-40B4-BE49-F238E27FC236}">
              <a16:creationId xmlns:a16="http://schemas.microsoft.com/office/drawing/2014/main" id="{585CAA46-4BE8-40F0-815F-7A0F5C59723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id="{C417533A-1ADC-40FD-AC13-C5AE53D161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a:extLst>
            <a:ext uri="{FF2B5EF4-FFF2-40B4-BE49-F238E27FC236}">
              <a16:creationId xmlns:a16="http://schemas.microsoft.com/office/drawing/2014/main" id="{F2B7F877-F1E3-400E-A2E3-093BC27605E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a:extLst>
            <a:ext uri="{FF2B5EF4-FFF2-40B4-BE49-F238E27FC236}">
              <a16:creationId xmlns:a16="http://schemas.microsoft.com/office/drawing/2014/main" id="{A69A387B-D581-49F8-98E6-014659AF73C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44196</xdr:rowOff>
    </xdr:from>
    <xdr:to>
      <xdr:col>54</xdr:col>
      <xdr:colOff>189865</xdr:colOff>
      <xdr:row>86</xdr:row>
      <xdr:rowOff>23622</xdr:rowOff>
    </xdr:to>
    <xdr:cxnSp macro="">
      <xdr:nvCxnSpPr>
        <xdr:cNvPr id="278" name="直線コネクタ 277">
          <a:extLst>
            <a:ext uri="{FF2B5EF4-FFF2-40B4-BE49-F238E27FC236}">
              <a16:creationId xmlns:a16="http://schemas.microsoft.com/office/drawing/2014/main" id="{E86A1F4A-3DE3-4139-A65C-C1379F90E359}"/>
            </a:ext>
          </a:extLst>
        </xdr:cNvPr>
        <xdr:cNvCxnSpPr/>
      </xdr:nvCxnSpPr>
      <xdr:spPr>
        <a:xfrm flipV="1">
          <a:off x="10476865" y="1358874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27449</xdr:rowOff>
    </xdr:from>
    <xdr:ext cx="469744" cy="259045"/>
    <xdr:sp macro="" textlink="">
      <xdr:nvSpPr>
        <xdr:cNvPr id="279" name="【公営住宅】&#10;一人当たり面積最小値テキスト">
          <a:extLst>
            <a:ext uri="{FF2B5EF4-FFF2-40B4-BE49-F238E27FC236}">
              <a16:creationId xmlns:a16="http://schemas.microsoft.com/office/drawing/2014/main" id="{BA757800-1197-4B1C-B94B-9F31D4A1FB03}"/>
            </a:ext>
          </a:extLst>
        </xdr:cNvPr>
        <xdr:cNvSpPr txBox="1"/>
      </xdr:nvSpPr>
      <xdr:spPr>
        <a:xfrm>
          <a:off x="10515600"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23622</xdr:rowOff>
    </xdr:from>
    <xdr:to>
      <xdr:col>55</xdr:col>
      <xdr:colOff>88900</xdr:colOff>
      <xdr:row>86</xdr:row>
      <xdr:rowOff>23622</xdr:rowOff>
    </xdr:to>
    <xdr:cxnSp macro="">
      <xdr:nvCxnSpPr>
        <xdr:cNvPr id="280" name="直線コネクタ 279">
          <a:extLst>
            <a:ext uri="{FF2B5EF4-FFF2-40B4-BE49-F238E27FC236}">
              <a16:creationId xmlns:a16="http://schemas.microsoft.com/office/drawing/2014/main" id="{45500F70-F612-4780-BCB1-CF1D865C6D78}"/>
            </a:ext>
          </a:extLst>
        </xdr:cNvPr>
        <xdr:cNvCxnSpPr/>
      </xdr:nvCxnSpPr>
      <xdr:spPr>
        <a:xfrm>
          <a:off x="10388600" y="1476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162323</xdr:rowOff>
    </xdr:from>
    <xdr:ext cx="469744" cy="259045"/>
    <xdr:sp macro="" textlink="">
      <xdr:nvSpPr>
        <xdr:cNvPr id="281" name="【公営住宅】&#10;一人当たり面積最大値テキスト">
          <a:extLst>
            <a:ext uri="{FF2B5EF4-FFF2-40B4-BE49-F238E27FC236}">
              <a16:creationId xmlns:a16="http://schemas.microsoft.com/office/drawing/2014/main" id="{2EE5794A-7DFF-41AD-96A3-9ED9C40B57BD}"/>
            </a:ext>
          </a:extLst>
        </xdr:cNvPr>
        <xdr:cNvSpPr txBox="1"/>
      </xdr:nvSpPr>
      <xdr:spPr>
        <a:xfrm>
          <a:off x="10515600" y="133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44196</xdr:rowOff>
    </xdr:from>
    <xdr:to>
      <xdr:col>55</xdr:col>
      <xdr:colOff>88900</xdr:colOff>
      <xdr:row>79</xdr:row>
      <xdr:rowOff>44196</xdr:rowOff>
    </xdr:to>
    <xdr:cxnSp macro="">
      <xdr:nvCxnSpPr>
        <xdr:cNvPr id="282" name="直線コネクタ 281">
          <a:extLst>
            <a:ext uri="{FF2B5EF4-FFF2-40B4-BE49-F238E27FC236}">
              <a16:creationId xmlns:a16="http://schemas.microsoft.com/office/drawing/2014/main" id="{35E994E0-9618-4D10-A154-F98217F28CEE}"/>
            </a:ext>
          </a:extLst>
        </xdr:cNvPr>
        <xdr:cNvCxnSpPr/>
      </xdr:nvCxnSpPr>
      <xdr:spPr>
        <a:xfrm>
          <a:off x="10388600" y="1358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35831</xdr:rowOff>
    </xdr:from>
    <xdr:ext cx="469744" cy="259045"/>
    <xdr:sp macro="" textlink="">
      <xdr:nvSpPr>
        <xdr:cNvPr id="283" name="【公営住宅】&#10;一人当たり面積平均値テキスト">
          <a:extLst>
            <a:ext uri="{FF2B5EF4-FFF2-40B4-BE49-F238E27FC236}">
              <a16:creationId xmlns:a16="http://schemas.microsoft.com/office/drawing/2014/main" id="{0495F099-A80C-41E9-BD27-D61A84C4399F}"/>
            </a:ext>
          </a:extLst>
        </xdr:cNvPr>
        <xdr:cNvSpPr txBox="1"/>
      </xdr:nvSpPr>
      <xdr:spPr>
        <a:xfrm>
          <a:off x="10515600" y="14266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57404</xdr:rowOff>
    </xdr:from>
    <xdr:to>
      <xdr:col>55</xdr:col>
      <xdr:colOff>50800</xdr:colOff>
      <xdr:row>83</xdr:row>
      <xdr:rowOff>159004</xdr:rowOff>
    </xdr:to>
    <xdr:sp macro="" textlink="">
      <xdr:nvSpPr>
        <xdr:cNvPr id="284" name="フローチャート: 判断 283">
          <a:extLst>
            <a:ext uri="{FF2B5EF4-FFF2-40B4-BE49-F238E27FC236}">
              <a16:creationId xmlns:a16="http://schemas.microsoft.com/office/drawing/2014/main" id="{118AEFC8-E100-42E0-8A1F-1128C9678A8D}"/>
            </a:ext>
          </a:extLst>
        </xdr:cNvPr>
        <xdr:cNvSpPr/>
      </xdr:nvSpPr>
      <xdr:spPr>
        <a:xfrm>
          <a:off x="10426700" y="1428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102363</xdr:rowOff>
    </xdr:from>
    <xdr:to>
      <xdr:col>50</xdr:col>
      <xdr:colOff>165100</xdr:colOff>
      <xdr:row>84</xdr:row>
      <xdr:rowOff>32513</xdr:rowOff>
    </xdr:to>
    <xdr:sp macro="" textlink="">
      <xdr:nvSpPr>
        <xdr:cNvPr id="285" name="フローチャート: 判断 284">
          <a:extLst>
            <a:ext uri="{FF2B5EF4-FFF2-40B4-BE49-F238E27FC236}">
              <a16:creationId xmlns:a16="http://schemas.microsoft.com/office/drawing/2014/main" id="{76941BFE-AB6E-43C3-BA56-E5CD7AABAEC9}"/>
            </a:ext>
          </a:extLst>
        </xdr:cNvPr>
        <xdr:cNvSpPr/>
      </xdr:nvSpPr>
      <xdr:spPr>
        <a:xfrm>
          <a:off x="9588500" y="1433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286" name="フローチャート: 判断 285">
          <a:extLst>
            <a:ext uri="{FF2B5EF4-FFF2-40B4-BE49-F238E27FC236}">
              <a16:creationId xmlns:a16="http://schemas.microsoft.com/office/drawing/2014/main" id="{5A1E94FB-B9DB-4560-BB71-B406EFA1D1A1}"/>
            </a:ext>
          </a:extLst>
        </xdr:cNvPr>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C526B64-00E8-4181-A3EF-011032A074A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CEA9ACD7-2CD8-472D-B6C7-3EA3F6C7C61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A15C235-0AE7-4726-9EF1-B1D7F3B4FD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4485355F-9D7F-49B2-AC03-6AA4C9CDF9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48174A66-0017-4E2B-B436-1538B409228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40639</xdr:rowOff>
    </xdr:from>
    <xdr:to>
      <xdr:col>50</xdr:col>
      <xdr:colOff>165100</xdr:colOff>
      <xdr:row>84</xdr:row>
      <xdr:rowOff>142239</xdr:rowOff>
    </xdr:to>
    <xdr:sp macro="" textlink="">
      <xdr:nvSpPr>
        <xdr:cNvPr id="292" name="楕円 291">
          <a:extLst>
            <a:ext uri="{FF2B5EF4-FFF2-40B4-BE49-F238E27FC236}">
              <a16:creationId xmlns:a16="http://schemas.microsoft.com/office/drawing/2014/main" id="{CAAF9027-A4F5-4907-804A-5E2E23F0BFF1}"/>
            </a:ext>
          </a:extLst>
        </xdr:cNvPr>
        <xdr:cNvSpPr/>
      </xdr:nvSpPr>
      <xdr:spPr>
        <a:xfrm>
          <a:off x="9588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116078</xdr:rowOff>
    </xdr:from>
    <xdr:to>
      <xdr:col>46</xdr:col>
      <xdr:colOff>38100</xdr:colOff>
      <xdr:row>85</xdr:row>
      <xdr:rowOff>46228</xdr:rowOff>
    </xdr:to>
    <xdr:sp macro="" textlink="">
      <xdr:nvSpPr>
        <xdr:cNvPr id="293" name="楕円 292">
          <a:extLst>
            <a:ext uri="{FF2B5EF4-FFF2-40B4-BE49-F238E27FC236}">
              <a16:creationId xmlns:a16="http://schemas.microsoft.com/office/drawing/2014/main" id="{8005AE6A-2929-4827-A897-88282B646120}"/>
            </a:ext>
          </a:extLst>
        </xdr:cNvPr>
        <xdr:cNvSpPr/>
      </xdr:nvSpPr>
      <xdr:spPr>
        <a:xfrm>
          <a:off x="8699500" y="1451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91439</xdr:rowOff>
    </xdr:from>
    <xdr:to>
      <xdr:col>50</xdr:col>
      <xdr:colOff>114300</xdr:colOff>
      <xdr:row>84</xdr:row>
      <xdr:rowOff>166878</xdr:rowOff>
    </xdr:to>
    <xdr:cxnSp macro="">
      <xdr:nvCxnSpPr>
        <xdr:cNvPr id="294" name="直線コネクタ 293">
          <a:extLst>
            <a:ext uri="{FF2B5EF4-FFF2-40B4-BE49-F238E27FC236}">
              <a16:creationId xmlns:a16="http://schemas.microsoft.com/office/drawing/2014/main" id="{9D389A27-212A-4049-BF99-FE9567D9DB03}"/>
            </a:ext>
          </a:extLst>
        </xdr:cNvPr>
        <xdr:cNvCxnSpPr/>
      </xdr:nvCxnSpPr>
      <xdr:spPr>
        <a:xfrm flipV="1">
          <a:off x="8750300" y="14493239"/>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49040</xdr:rowOff>
    </xdr:from>
    <xdr:ext cx="469744" cy="259045"/>
    <xdr:sp macro="" textlink="">
      <xdr:nvSpPr>
        <xdr:cNvPr id="295" name="n_1aveValue【公営住宅】&#10;一人当たり面積">
          <a:extLst>
            <a:ext uri="{FF2B5EF4-FFF2-40B4-BE49-F238E27FC236}">
              <a16:creationId xmlns:a16="http://schemas.microsoft.com/office/drawing/2014/main" id="{5387FD4B-0C0A-45CD-9A19-B6EF36C071B9}"/>
            </a:ext>
          </a:extLst>
        </xdr:cNvPr>
        <xdr:cNvSpPr txBox="1"/>
      </xdr:nvSpPr>
      <xdr:spPr>
        <a:xfrm>
          <a:off x="9391727"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296" name="n_2aveValue【公営住宅】&#10;一人当たり面積">
          <a:extLst>
            <a:ext uri="{FF2B5EF4-FFF2-40B4-BE49-F238E27FC236}">
              <a16:creationId xmlns:a16="http://schemas.microsoft.com/office/drawing/2014/main" id="{09B2BA9F-CFCF-442A-8049-D53E6582517A}"/>
            </a:ext>
          </a:extLst>
        </xdr:cNvPr>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133366</xdr:rowOff>
    </xdr:from>
    <xdr:ext cx="469744" cy="259045"/>
    <xdr:sp macro="" textlink="">
      <xdr:nvSpPr>
        <xdr:cNvPr id="297" name="n_1mainValue【公営住宅】&#10;一人当たり面積">
          <a:extLst>
            <a:ext uri="{FF2B5EF4-FFF2-40B4-BE49-F238E27FC236}">
              <a16:creationId xmlns:a16="http://schemas.microsoft.com/office/drawing/2014/main" id="{64A99DEE-F91B-4878-9F89-3413FE2E8639}"/>
            </a:ext>
          </a:extLst>
        </xdr:cNvPr>
        <xdr:cNvSpPr txBox="1"/>
      </xdr:nvSpPr>
      <xdr:spPr>
        <a:xfrm>
          <a:off x="93917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37355</xdr:rowOff>
    </xdr:from>
    <xdr:ext cx="469744" cy="259045"/>
    <xdr:sp macro="" textlink="">
      <xdr:nvSpPr>
        <xdr:cNvPr id="298" name="n_2mainValue【公営住宅】&#10;一人当たり面積">
          <a:extLst>
            <a:ext uri="{FF2B5EF4-FFF2-40B4-BE49-F238E27FC236}">
              <a16:creationId xmlns:a16="http://schemas.microsoft.com/office/drawing/2014/main" id="{9AF1C162-E81C-4285-913B-CCF5D9666290}"/>
            </a:ext>
          </a:extLst>
        </xdr:cNvPr>
        <xdr:cNvSpPr txBox="1"/>
      </xdr:nvSpPr>
      <xdr:spPr>
        <a:xfrm>
          <a:off x="8515427" y="1461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id="{402CE140-AE82-490A-90A9-F4BF23A912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0" name="正方形/長方形 299">
          <a:extLst>
            <a:ext uri="{FF2B5EF4-FFF2-40B4-BE49-F238E27FC236}">
              <a16:creationId xmlns:a16="http://schemas.microsoft.com/office/drawing/2014/main" id="{DF01CE30-5C7B-4C79-8468-D4591783707A}"/>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1" name="正方形/長方形 300">
          <a:extLst>
            <a:ext uri="{FF2B5EF4-FFF2-40B4-BE49-F238E27FC236}">
              <a16:creationId xmlns:a16="http://schemas.microsoft.com/office/drawing/2014/main" id="{C55FB6DD-D027-46DE-A9D1-692740807A06}"/>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2" name="正方形/長方形 301">
          <a:extLst>
            <a:ext uri="{FF2B5EF4-FFF2-40B4-BE49-F238E27FC236}">
              <a16:creationId xmlns:a16="http://schemas.microsoft.com/office/drawing/2014/main" id="{8805F492-5C4D-47F5-8984-3524BC03858E}"/>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3" name="正方形/長方形 302">
          <a:extLst>
            <a:ext uri="{FF2B5EF4-FFF2-40B4-BE49-F238E27FC236}">
              <a16:creationId xmlns:a16="http://schemas.microsoft.com/office/drawing/2014/main" id="{46098DA5-72AE-4148-8B5E-AD905F06B234}"/>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a:extLst>
            <a:ext uri="{FF2B5EF4-FFF2-40B4-BE49-F238E27FC236}">
              <a16:creationId xmlns:a16="http://schemas.microsoft.com/office/drawing/2014/main" id="{D001759B-7CA8-4B57-BF1D-4DFE855197F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a:extLst>
            <a:ext uri="{FF2B5EF4-FFF2-40B4-BE49-F238E27FC236}">
              <a16:creationId xmlns:a16="http://schemas.microsoft.com/office/drawing/2014/main" id="{FC2CB299-DFB6-4493-AD2F-7084AA48EB3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a:extLst>
            <a:ext uri="{FF2B5EF4-FFF2-40B4-BE49-F238E27FC236}">
              <a16:creationId xmlns:a16="http://schemas.microsoft.com/office/drawing/2014/main" id="{D880ECFA-37FF-4529-B536-D9325FCBBE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07" name="直線コネクタ 306">
          <a:extLst>
            <a:ext uri="{FF2B5EF4-FFF2-40B4-BE49-F238E27FC236}">
              <a16:creationId xmlns:a16="http://schemas.microsoft.com/office/drawing/2014/main" id="{B748D052-4526-48D9-9403-645AD9E9B6B6}"/>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08" name="テキスト ボックス 307">
          <a:extLst>
            <a:ext uri="{FF2B5EF4-FFF2-40B4-BE49-F238E27FC236}">
              <a16:creationId xmlns:a16="http://schemas.microsoft.com/office/drawing/2014/main" id="{3D69FDD0-22F9-4808-8E91-59C819B4FB1B}"/>
            </a:ext>
          </a:extLst>
        </xdr:cNvPr>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9" name="直線コネクタ 308">
          <a:extLst>
            <a:ext uri="{FF2B5EF4-FFF2-40B4-BE49-F238E27FC236}">
              <a16:creationId xmlns:a16="http://schemas.microsoft.com/office/drawing/2014/main" id="{9DBC1780-7C79-46E7-A7EB-73A363106167}"/>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0" name="テキスト ボックス 309">
          <a:extLst>
            <a:ext uri="{FF2B5EF4-FFF2-40B4-BE49-F238E27FC236}">
              <a16:creationId xmlns:a16="http://schemas.microsoft.com/office/drawing/2014/main" id="{CF0375CB-8617-42D7-81C8-56E4139CEF3C}"/>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1" name="直線コネクタ 310">
          <a:extLst>
            <a:ext uri="{FF2B5EF4-FFF2-40B4-BE49-F238E27FC236}">
              <a16:creationId xmlns:a16="http://schemas.microsoft.com/office/drawing/2014/main" id="{C5739E17-2E48-4C0C-966F-2A4F136E86D9}"/>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2" name="テキスト ボックス 311">
          <a:extLst>
            <a:ext uri="{FF2B5EF4-FFF2-40B4-BE49-F238E27FC236}">
              <a16:creationId xmlns:a16="http://schemas.microsoft.com/office/drawing/2014/main" id="{77FE6DFA-8BA2-421C-A5DF-9664FAC152B3}"/>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3" name="直線コネクタ 312">
          <a:extLst>
            <a:ext uri="{FF2B5EF4-FFF2-40B4-BE49-F238E27FC236}">
              <a16:creationId xmlns:a16="http://schemas.microsoft.com/office/drawing/2014/main" id="{91B154E4-B151-4F0B-8026-E8AB907716F4}"/>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4" name="テキスト ボックス 313">
          <a:extLst>
            <a:ext uri="{FF2B5EF4-FFF2-40B4-BE49-F238E27FC236}">
              <a16:creationId xmlns:a16="http://schemas.microsoft.com/office/drawing/2014/main" id="{4EF1764B-2867-4189-92E4-5A419AAA57E7}"/>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a:extLst>
            <a:ext uri="{FF2B5EF4-FFF2-40B4-BE49-F238E27FC236}">
              <a16:creationId xmlns:a16="http://schemas.microsoft.com/office/drawing/2014/main" id="{C81CD58C-9B34-42E5-8020-6BDD7F04972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16" name="テキスト ボックス 315">
          <a:extLst>
            <a:ext uri="{FF2B5EF4-FFF2-40B4-BE49-F238E27FC236}">
              <a16:creationId xmlns:a16="http://schemas.microsoft.com/office/drawing/2014/main" id="{D659E5F3-1A35-4383-9CDE-B745E6C4EAEB}"/>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港湾・漁港】&#10;有形固定資産減価償却率グラフ枠">
          <a:extLst>
            <a:ext uri="{FF2B5EF4-FFF2-40B4-BE49-F238E27FC236}">
              <a16:creationId xmlns:a16="http://schemas.microsoft.com/office/drawing/2014/main" id="{EBAD2CC2-45D7-46F4-9213-34A2ABFBE9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99</xdr:row>
      <xdr:rowOff>100837</xdr:rowOff>
    </xdr:from>
    <xdr:to>
      <xdr:col>20</xdr:col>
      <xdr:colOff>38100</xdr:colOff>
      <xdr:row>100</xdr:row>
      <xdr:rowOff>30987</xdr:rowOff>
    </xdr:to>
    <xdr:sp macro="" textlink="">
      <xdr:nvSpPr>
        <xdr:cNvPr id="318" name="フローチャート: 判断 317">
          <a:extLst>
            <a:ext uri="{FF2B5EF4-FFF2-40B4-BE49-F238E27FC236}">
              <a16:creationId xmlns:a16="http://schemas.microsoft.com/office/drawing/2014/main" id="{CBB89134-F2C3-4CA4-AA83-D4F0FE8594E2}"/>
            </a:ext>
          </a:extLst>
        </xdr:cNvPr>
        <xdr:cNvSpPr/>
      </xdr:nvSpPr>
      <xdr:spPr>
        <a:xfrm>
          <a:off x="3746500" y="1707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148844</xdr:rowOff>
    </xdr:from>
    <xdr:to>
      <xdr:col>15</xdr:col>
      <xdr:colOff>101600</xdr:colOff>
      <xdr:row>101</xdr:row>
      <xdr:rowOff>78994</xdr:rowOff>
    </xdr:to>
    <xdr:sp macro="" textlink="">
      <xdr:nvSpPr>
        <xdr:cNvPr id="319" name="フローチャート: 判断 318">
          <a:extLst>
            <a:ext uri="{FF2B5EF4-FFF2-40B4-BE49-F238E27FC236}">
              <a16:creationId xmlns:a16="http://schemas.microsoft.com/office/drawing/2014/main" id="{060BB591-1223-4264-92AA-13448F6270F0}"/>
            </a:ext>
          </a:extLst>
        </xdr:cNvPr>
        <xdr:cNvSpPr/>
      </xdr:nvSpPr>
      <xdr:spPr>
        <a:xfrm>
          <a:off x="2857500" y="172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D8ACDA7F-2CB8-4D7E-BF44-2B6CCE996C6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A4B84E05-7133-40AD-A574-BF3F24EC63D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579EFBD5-8BFE-4C8E-96C6-49C7B9E6B3C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1A9A23A4-6662-46CB-8F0E-2F9FB65FA80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7EF8829B-7E34-4A96-8E79-0D72B2AA0E3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151130</xdr:rowOff>
    </xdr:from>
    <xdr:to>
      <xdr:col>20</xdr:col>
      <xdr:colOff>38100</xdr:colOff>
      <xdr:row>108</xdr:row>
      <xdr:rowOff>81280</xdr:rowOff>
    </xdr:to>
    <xdr:sp macro="" textlink="">
      <xdr:nvSpPr>
        <xdr:cNvPr id="325" name="楕円 324">
          <a:extLst>
            <a:ext uri="{FF2B5EF4-FFF2-40B4-BE49-F238E27FC236}">
              <a16:creationId xmlns:a16="http://schemas.microsoft.com/office/drawing/2014/main" id="{A2E672FA-7E79-486C-A5C1-2828AC08451F}"/>
            </a:ext>
          </a:extLst>
        </xdr:cNvPr>
        <xdr:cNvSpPr/>
      </xdr:nvSpPr>
      <xdr:spPr>
        <a:xfrm>
          <a:off x="3746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146558</xdr:rowOff>
    </xdr:from>
    <xdr:to>
      <xdr:col>15</xdr:col>
      <xdr:colOff>101600</xdr:colOff>
      <xdr:row>108</xdr:row>
      <xdr:rowOff>76708</xdr:rowOff>
    </xdr:to>
    <xdr:sp macro="" textlink="">
      <xdr:nvSpPr>
        <xdr:cNvPr id="326" name="楕円 325">
          <a:extLst>
            <a:ext uri="{FF2B5EF4-FFF2-40B4-BE49-F238E27FC236}">
              <a16:creationId xmlns:a16="http://schemas.microsoft.com/office/drawing/2014/main" id="{12FFB228-3593-4751-BD89-5C02213F5CC1}"/>
            </a:ext>
          </a:extLst>
        </xdr:cNvPr>
        <xdr:cNvSpPr/>
      </xdr:nvSpPr>
      <xdr:spPr>
        <a:xfrm>
          <a:off x="2857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25908</xdr:rowOff>
    </xdr:from>
    <xdr:to>
      <xdr:col>19</xdr:col>
      <xdr:colOff>177800</xdr:colOff>
      <xdr:row>108</xdr:row>
      <xdr:rowOff>30480</xdr:rowOff>
    </xdr:to>
    <xdr:cxnSp macro="">
      <xdr:nvCxnSpPr>
        <xdr:cNvPr id="327" name="直線コネクタ 326">
          <a:extLst>
            <a:ext uri="{FF2B5EF4-FFF2-40B4-BE49-F238E27FC236}">
              <a16:creationId xmlns:a16="http://schemas.microsoft.com/office/drawing/2014/main" id="{B8D38A19-9583-4B26-B783-06F1EF2FB0CA}"/>
            </a:ext>
          </a:extLst>
        </xdr:cNvPr>
        <xdr:cNvCxnSpPr/>
      </xdr:nvCxnSpPr>
      <xdr:spPr>
        <a:xfrm>
          <a:off x="2908300" y="18542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47514</xdr:rowOff>
    </xdr:from>
    <xdr:ext cx="405111" cy="259045"/>
    <xdr:sp macro="" textlink="">
      <xdr:nvSpPr>
        <xdr:cNvPr id="328" name="n_1aveValue【港湾・漁港】&#10;有形固定資産減価償却率">
          <a:extLst>
            <a:ext uri="{FF2B5EF4-FFF2-40B4-BE49-F238E27FC236}">
              <a16:creationId xmlns:a16="http://schemas.microsoft.com/office/drawing/2014/main" id="{F1B25D0E-8C6B-4CE3-A4C6-EB7B8627F878}"/>
            </a:ext>
          </a:extLst>
        </xdr:cNvPr>
        <xdr:cNvSpPr txBox="1"/>
      </xdr:nvSpPr>
      <xdr:spPr>
        <a:xfrm>
          <a:off x="3582044" y="1684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95521</xdr:rowOff>
    </xdr:from>
    <xdr:ext cx="405111" cy="259045"/>
    <xdr:sp macro="" textlink="">
      <xdr:nvSpPr>
        <xdr:cNvPr id="329" name="n_2aveValue【港湾・漁港】&#10;有形固定資産減価償却率">
          <a:extLst>
            <a:ext uri="{FF2B5EF4-FFF2-40B4-BE49-F238E27FC236}">
              <a16:creationId xmlns:a16="http://schemas.microsoft.com/office/drawing/2014/main" id="{3AABE5C7-1896-4EEF-9EF3-C59049A1C66D}"/>
            </a:ext>
          </a:extLst>
        </xdr:cNvPr>
        <xdr:cNvSpPr txBox="1"/>
      </xdr:nvSpPr>
      <xdr:spPr>
        <a:xfrm>
          <a:off x="2705744" y="170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72407</xdr:rowOff>
    </xdr:from>
    <xdr:ext cx="340478" cy="259045"/>
    <xdr:sp macro="" textlink="">
      <xdr:nvSpPr>
        <xdr:cNvPr id="330" name="n_1mainValue【港湾・漁港】&#10;有形固定資産減価償却率">
          <a:extLst>
            <a:ext uri="{FF2B5EF4-FFF2-40B4-BE49-F238E27FC236}">
              <a16:creationId xmlns:a16="http://schemas.microsoft.com/office/drawing/2014/main" id="{4992DA88-9E74-463C-947D-F52925E6F543}"/>
            </a:ext>
          </a:extLst>
        </xdr:cNvPr>
        <xdr:cNvSpPr txBox="1"/>
      </xdr:nvSpPr>
      <xdr:spPr>
        <a:xfrm>
          <a:off x="3614361" y="1858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67835</xdr:rowOff>
    </xdr:from>
    <xdr:ext cx="340478" cy="259045"/>
    <xdr:sp macro="" textlink="">
      <xdr:nvSpPr>
        <xdr:cNvPr id="331" name="n_2mainValue【港湾・漁港】&#10;有形固定資産減価償却率">
          <a:extLst>
            <a:ext uri="{FF2B5EF4-FFF2-40B4-BE49-F238E27FC236}">
              <a16:creationId xmlns:a16="http://schemas.microsoft.com/office/drawing/2014/main" id="{C740716F-4E04-4948-AB42-8B7E4A492BA3}"/>
            </a:ext>
          </a:extLst>
        </xdr:cNvPr>
        <xdr:cNvSpPr txBox="1"/>
      </xdr:nvSpPr>
      <xdr:spPr>
        <a:xfrm>
          <a:off x="2738061" y="185844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id="{5BF24D4C-74CB-4A36-9179-71BCF6FD76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3" name="正方形/長方形 332">
          <a:extLst>
            <a:ext uri="{FF2B5EF4-FFF2-40B4-BE49-F238E27FC236}">
              <a16:creationId xmlns:a16="http://schemas.microsoft.com/office/drawing/2014/main" id="{81FC3880-83AD-4AA8-B187-C42B85A779D6}"/>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4" name="正方形/長方形 333">
          <a:extLst>
            <a:ext uri="{FF2B5EF4-FFF2-40B4-BE49-F238E27FC236}">
              <a16:creationId xmlns:a16="http://schemas.microsoft.com/office/drawing/2014/main" id="{196496C1-D10C-45A8-B1C3-95DAAADFF6DF}"/>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5" name="正方形/長方形 334">
          <a:extLst>
            <a:ext uri="{FF2B5EF4-FFF2-40B4-BE49-F238E27FC236}">
              <a16:creationId xmlns:a16="http://schemas.microsoft.com/office/drawing/2014/main" id="{83B40DE5-6AA7-4EB9-8EE3-7867C425A21D}"/>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36" name="正方形/長方形 335">
          <a:extLst>
            <a:ext uri="{FF2B5EF4-FFF2-40B4-BE49-F238E27FC236}">
              <a16:creationId xmlns:a16="http://schemas.microsoft.com/office/drawing/2014/main" id="{2DF12772-7E64-4951-BBDA-8A080665F328}"/>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85BD097B-C058-4F3F-A6E2-18FA209BB7E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9EA307C5-1D73-47A0-804E-70E3B1E2294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E5434AC2-EC40-4525-B1C5-1C2B484C42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0" name="直線コネクタ 339">
          <a:extLst>
            <a:ext uri="{FF2B5EF4-FFF2-40B4-BE49-F238E27FC236}">
              <a16:creationId xmlns:a16="http://schemas.microsoft.com/office/drawing/2014/main" id="{1CD7A606-C7C6-41AE-8788-72D1647DCC8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41" name="テキスト ボックス 340">
          <a:extLst>
            <a:ext uri="{FF2B5EF4-FFF2-40B4-BE49-F238E27FC236}">
              <a16:creationId xmlns:a16="http://schemas.microsoft.com/office/drawing/2014/main" id="{428C8FA0-5A33-4EFD-84B6-832C95E76141}"/>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2" name="直線コネクタ 341">
          <a:extLst>
            <a:ext uri="{FF2B5EF4-FFF2-40B4-BE49-F238E27FC236}">
              <a16:creationId xmlns:a16="http://schemas.microsoft.com/office/drawing/2014/main" id="{040D17B9-8B0B-42D5-B272-DF32564F09C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43" name="テキスト ボックス 342">
          <a:extLst>
            <a:ext uri="{FF2B5EF4-FFF2-40B4-BE49-F238E27FC236}">
              <a16:creationId xmlns:a16="http://schemas.microsoft.com/office/drawing/2014/main" id="{58616071-856C-42D8-A5B5-5B25C09A3273}"/>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4" name="直線コネクタ 343">
          <a:extLst>
            <a:ext uri="{FF2B5EF4-FFF2-40B4-BE49-F238E27FC236}">
              <a16:creationId xmlns:a16="http://schemas.microsoft.com/office/drawing/2014/main" id="{8BCF2B5E-077B-4A0D-A1F8-CD2C03168A9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45" name="テキスト ボックス 344">
          <a:extLst>
            <a:ext uri="{FF2B5EF4-FFF2-40B4-BE49-F238E27FC236}">
              <a16:creationId xmlns:a16="http://schemas.microsoft.com/office/drawing/2014/main" id="{A83CD79F-4EE2-492B-8F34-802C511666B2}"/>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6" name="直線コネクタ 345">
          <a:extLst>
            <a:ext uri="{FF2B5EF4-FFF2-40B4-BE49-F238E27FC236}">
              <a16:creationId xmlns:a16="http://schemas.microsoft.com/office/drawing/2014/main" id="{273813DA-ABB5-4971-87FB-D76270EB573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47" name="テキスト ボックス 346">
          <a:extLst>
            <a:ext uri="{FF2B5EF4-FFF2-40B4-BE49-F238E27FC236}">
              <a16:creationId xmlns:a16="http://schemas.microsoft.com/office/drawing/2014/main" id="{8CE47E67-665A-43E4-96BB-BC743F59FE91}"/>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8" name="直線コネクタ 347">
          <a:extLst>
            <a:ext uri="{FF2B5EF4-FFF2-40B4-BE49-F238E27FC236}">
              <a16:creationId xmlns:a16="http://schemas.microsoft.com/office/drawing/2014/main" id="{5505475D-2C5B-45C2-9BAF-A28233E73E9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49" name="テキスト ボックス 348">
          <a:extLst>
            <a:ext uri="{FF2B5EF4-FFF2-40B4-BE49-F238E27FC236}">
              <a16:creationId xmlns:a16="http://schemas.microsoft.com/office/drawing/2014/main" id="{B758572E-A89A-42D9-95E6-89083BBAEA6C}"/>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0" name="直線コネクタ 349">
          <a:extLst>
            <a:ext uri="{FF2B5EF4-FFF2-40B4-BE49-F238E27FC236}">
              <a16:creationId xmlns:a16="http://schemas.microsoft.com/office/drawing/2014/main" id="{0AC84EC2-21BC-4B89-AC70-587A84B9B1E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51" name="テキスト ボックス 350">
          <a:extLst>
            <a:ext uri="{FF2B5EF4-FFF2-40B4-BE49-F238E27FC236}">
              <a16:creationId xmlns:a16="http://schemas.microsoft.com/office/drawing/2014/main" id="{4CA89B1A-485A-41BD-9A25-68120E1BCCD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2" name="【港湾・漁港】&#10;一人当たり有形固定資産（償却資産）額グラフ枠">
          <a:extLst>
            <a:ext uri="{FF2B5EF4-FFF2-40B4-BE49-F238E27FC236}">
              <a16:creationId xmlns:a16="http://schemas.microsoft.com/office/drawing/2014/main" id="{B363CFB3-DB3A-49F4-BE9A-5481301F309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67996</xdr:rowOff>
    </xdr:from>
    <xdr:to>
      <xdr:col>50</xdr:col>
      <xdr:colOff>165100</xdr:colOff>
      <xdr:row>103</xdr:row>
      <xdr:rowOff>169596</xdr:rowOff>
    </xdr:to>
    <xdr:sp macro="" textlink="">
      <xdr:nvSpPr>
        <xdr:cNvPr id="353" name="フローチャート: 判断 352">
          <a:extLst>
            <a:ext uri="{FF2B5EF4-FFF2-40B4-BE49-F238E27FC236}">
              <a16:creationId xmlns:a16="http://schemas.microsoft.com/office/drawing/2014/main" id="{19641D8F-1727-4E8F-BF45-256B85E9F278}"/>
            </a:ext>
          </a:extLst>
        </xdr:cNvPr>
        <xdr:cNvSpPr/>
      </xdr:nvSpPr>
      <xdr:spPr>
        <a:xfrm>
          <a:off x="9588500" y="177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151346</xdr:rowOff>
    </xdr:from>
    <xdr:to>
      <xdr:col>46</xdr:col>
      <xdr:colOff>38100</xdr:colOff>
      <xdr:row>101</xdr:row>
      <xdr:rowOff>81496</xdr:rowOff>
    </xdr:to>
    <xdr:sp macro="" textlink="">
      <xdr:nvSpPr>
        <xdr:cNvPr id="354" name="フローチャート: 判断 353">
          <a:extLst>
            <a:ext uri="{FF2B5EF4-FFF2-40B4-BE49-F238E27FC236}">
              <a16:creationId xmlns:a16="http://schemas.microsoft.com/office/drawing/2014/main" id="{ADE099D4-ED9F-40D0-9A12-BA7115DD6B79}"/>
            </a:ext>
          </a:extLst>
        </xdr:cNvPr>
        <xdr:cNvSpPr/>
      </xdr:nvSpPr>
      <xdr:spPr>
        <a:xfrm>
          <a:off x="8699500" y="1729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9EE4F83B-1259-4748-9315-BF1C0A05CC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B7FEAEDE-4FCA-4E4C-8E22-BB0D313D08D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132692D6-BAED-4315-B5AE-6AA5C318D9E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4DB2A396-7F59-4BC9-842E-B42BF5CF61B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21C9CD74-F61C-4B1E-AF87-BCBD8D9CB8B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81471</xdr:rowOff>
    </xdr:from>
    <xdr:to>
      <xdr:col>50</xdr:col>
      <xdr:colOff>165100</xdr:colOff>
      <xdr:row>109</xdr:row>
      <xdr:rowOff>11621</xdr:rowOff>
    </xdr:to>
    <xdr:sp macro="" textlink="">
      <xdr:nvSpPr>
        <xdr:cNvPr id="360" name="楕円 359">
          <a:extLst>
            <a:ext uri="{FF2B5EF4-FFF2-40B4-BE49-F238E27FC236}">
              <a16:creationId xmlns:a16="http://schemas.microsoft.com/office/drawing/2014/main" id="{B6E8B507-0722-4DD8-A3A3-44457112C176}"/>
            </a:ext>
          </a:extLst>
        </xdr:cNvPr>
        <xdr:cNvSpPr/>
      </xdr:nvSpPr>
      <xdr:spPr>
        <a:xfrm>
          <a:off x="9588500" y="1859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81635</xdr:rowOff>
    </xdr:from>
    <xdr:to>
      <xdr:col>46</xdr:col>
      <xdr:colOff>38100</xdr:colOff>
      <xdr:row>109</xdr:row>
      <xdr:rowOff>11785</xdr:rowOff>
    </xdr:to>
    <xdr:sp macro="" textlink="">
      <xdr:nvSpPr>
        <xdr:cNvPr id="361" name="楕円 360">
          <a:extLst>
            <a:ext uri="{FF2B5EF4-FFF2-40B4-BE49-F238E27FC236}">
              <a16:creationId xmlns:a16="http://schemas.microsoft.com/office/drawing/2014/main" id="{9827BB47-6428-4656-8174-D868BF6D7E4E}"/>
            </a:ext>
          </a:extLst>
        </xdr:cNvPr>
        <xdr:cNvSpPr/>
      </xdr:nvSpPr>
      <xdr:spPr>
        <a:xfrm>
          <a:off x="8699500" y="185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132271</xdr:rowOff>
    </xdr:from>
    <xdr:to>
      <xdr:col>50</xdr:col>
      <xdr:colOff>114300</xdr:colOff>
      <xdr:row>108</xdr:row>
      <xdr:rowOff>132435</xdr:rowOff>
    </xdr:to>
    <xdr:cxnSp macro="">
      <xdr:nvCxnSpPr>
        <xdr:cNvPr id="362" name="直線コネクタ 361">
          <a:extLst>
            <a:ext uri="{FF2B5EF4-FFF2-40B4-BE49-F238E27FC236}">
              <a16:creationId xmlns:a16="http://schemas.microsoft.com/office/drawing/2014/main" id="{9B02A474-00E7-4B10-B70F-D9416B71B88F}"/>
            </a:ext>
          </a:extLst>
        </xdr:cNvPr>
        <xdr:cNvCxnSpPr/>
      </xdr:nvCxnSpPr>
      <xdr:spPr>
        <a:xfrm flipV="1">
          <a:off x="8750300" y="18648871"/>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14673</xdr:rowOff>
    </xdr:from>
    <xdr:ext cx="534377" cy="259045"/>
    <xdr:sp macro="" textlink="">
      <xdr:nvSpPr>
        <xdr:cNvPr id="363" name="n_1aveValue【港湾・漁港】&#10;一人当たり有形固定資産（償却資産）額">
          <a:extLst>
            <a:ext uri="{FF2B5EF4-FFF2-40B4-BE49-F238E27FC236}">
              <a16:creationId xmlns:a16="http://schemas.microsoft.com/office/drawing/2014/main" id="{C679DFA1-D188-4F94-BF77-21EA1CCACA8E}"/>
            </a:ext>
          </a:extLst>
        </xdr:cNvPr>
        <xdr:cNvSpPr txBox="1"/>
      </xdr:nvSpPr>
      <xdr:spPr>
        <a:xfrm>
          <a:off x="9359411" y="175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98023</xdr:rowOff>
    </xdr:from>
    <xdr:ext cx="599010" cy="259045"/>
    <xdr:sp macro="" textlink="">
      <xdr:nvSpPr>
        <xdr:cNvPr id="364" name="n_2aveValue【港湾・漁港】&#10;一人当たり有形固定資産（償却資産）額">
          <a:extLst>
            <a:ext uri="{FF2B5EF4-FFF2-40B4-BE49-F238E27FC236}">
              <a16:creationId xmlns:a16="http://schemas.microsoft.com/office/drawing/2014/main" id="{0C79ED60-B0AC-4C2F-BD42-7762551C5115}"/>
            </a:ext>
          </a:extLst>
        </xdr:cNvPr>
        <xdr:cNvSpPr txBox="1"/>
      </xdr:nvSpPr>
      <xdr:spPr>
        <a:xfrm>
          <a:off x="8450795" y="1707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2748</xdr:rowOff>
    </xdr:from>
    <xdr:ext cx="469744" cy="259045"/>
    <xdr:sp macro="" textlink="">
      <xdr:nvSpPr>
        <xdr:cNvPr id="365" name="n_1mainValue【港湾・漁港】&#10;一人当たり有形固定資産（償却資産）額">
          <a:extLst>
            <a:ext uri="{FF2B5EF4-FFF2-40B4-BE49-F238E27FC236}">
              <a16:creationId xmlns:a16="http://schemas.microsoft.com/office/drawing/2014/main" id="{DEAA6EDD-EAE4-4DB4-AB08-891763BC15C9}"/>
            </a:ext>
          </a:extLst>
        </xdr:cNvPr>
        <xdr:cNvSpPr txBox="1"/>
      </xdr:nvSpPr>
      <xdr:spPr>
        <a:xfrm>
          <a:off x="9391728" y="18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2912</xdr:rowOff>
    </xdr:from>
    <xdr:ext cx="469744" cy="259045"/>
    <xdr:sp macro="" textlink="">
      <xdr:nvSpPr>
        <xdr:cNvPr id="366" name="n_2mainValue【港湾・漁港】&#10;一人当たり有形固定資産（償却資産）額">
          <a:extLst>
            <a:ext uri="{FF2B5EF4-FFF2-40B4-BE49-F238E27FC236}">
              <a16:creationId xmlns:a16="http://schemas.microsoft.com/office/drawing/2014/main" id="{7F90CC4B-A590-48D9-99A1-A3AD3FB37F61}"/>
            </a:ext>
          </a:extLst>
        </xdr:cNvPr>
        <xdr:cNvSpPr txBox="1"/>
      </xdr:nvSpPr>
      <xdr:spPr>
        <a:xfrm>
          <a:off x="8515428" y="186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a:extLst>
            <a:ext uri="{FF2B5EF4-FFF2-40B4-BE49-F238E27FC236}">
              <a16:creationId xmlns:a16="http://schemas.microsoft.com/office/drawing/2014/main" id="{A88A5B8F-8038-40E2-AD2D-1FC55328D7D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a:extLst>
            <a:ext uri="{FF2B5EF4-FFF2-40B4-BE49-F238E27FC236}">
              <a16:creationId xmlns:a16="http://schemas.microsoft.com/office/drawing/2014/main" id="{26D3B3CF-D6A2-45E3-8623-223E50F4061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a:extLst>
            <a:ext uri="{FF2B5EF4-FFF2-40B4-BE49-F238E27FC236}">
              <a16:creationId xmlns:a16="http://schemas.microsoft.com/office/drawing/2014/main" id="{353A4CD3-60B8-46B1-87CC-4C5892E097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a:extLst>
            <a:ext uri="{FF2B5EF4-FFF2-40B4-BE49-F238E27FC236}">
              <a16:creationId xmlns:a16="http://schemas.microsoft.com/office/drawing/2014/main" id="{51ACF771-D2E0-48B4-B271-E1367B8C89B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a:extLst>
            <a:ext uri="{FF2B5EF4-FFF2-40B4-BE49-F238E27FC236}">
              <a16:creationId xmlns:a16="http://schemas.microsoft.com/office/drawing/2014/main" id="{9D5C2A65-6901-457D-9B95-15C2FC933A7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a:extLst>
            <a:ext uri="{FF2B5EF4-FFF2-40B4-BE49-F238E27FC236}">
              <a16:creationId xmlns:a16="http://schemas.microsoft.com/office/drawing/2014/main" id="{9DCD6FD1-9172-476A-855A-4961251FE4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a:extLst>
            <a:ext uri="{FF2B5EF4-FFF2-40B4-BE49-F238E27FC236}">
              <a16:creationId xmlns:a16="http://schemas.microsoft.com/office/drawing/2014/main" id="{972431CD-5984-4982-A6E3-0B45D0FCE9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a:extLst>
            <a:ext uri="{FF2B5EF4-FFF2-40B4-BE49-F238E27FC236}">
              <a16:creationId xmlns:a16="http://schemas.microsoft.com/office/drawing/2014/main" id="{7E3AA3BA-476C-4FEC-8B83-9CED7C0737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a:extLst>
            <a:ext uri="{FF2B5EF4-FFF2-40B4-BE49-F238E27FC236}">
              <a16:creationId xmlns:a16="http://schemas.microsoft.com/office/drawing/2014/main" id="{2B59D0DD-6F8C-470E-A3C6-7658D379EE4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a:extLst>
            <a:ext uri="{FF2B5EF4-FFF2-40B4-BE49-F238E27FC236}">
              <a16:creationId xmlns:a16="http://schemas.microsoft.com/office/drawing/2014/main" id="{71433638-CB00-40A4-B247-5B6DBE9056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7" name="テキスト ボックス 376">
          <a:extLst>
            <a:ext uri="{FF2B5EF4-FFF2-40B4-BE49-F238E27FC236}">
              <a16:creationId xmlns:a16="http://schemas.microsoft.com/office/drawing/2014/main" id="{AFB98E39-B184-46BB-9AAB-E952A7FCA64E}"/>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8" name="直線コネクタ 377">
          <a:extLst>
            <a:ext uri="{FF2B5EF4-FFF2-40B4-BE49-F238E27FC236}">
              <a16:creationId xmlns:a16="http://schemas.microsoft.com/office/drawing/2014/main" id="{93BA39FC-E1C4-4448-96DB-3370CC82A9E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9" name="テキスト ボックス 378">
          <a:extLst>
            <a:ext uri="{FF2B5EF4-FFF2-40B4-BE49-F238E27FC236}">
              <a16:creationId xmlns:a16="http://schemas.microsoft.com/office/drawing/2014/main" id="{4729CC3C-734C-45AA-8CCC-00465B6F001F}"/>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0" name="直線コネクタ 379">
          <a:extLst>
            <a:ext uri="{FF2B5EF4-FFF2-40B4-BE49-F238E27FC236}">
              <a16:creationId xmlns:a16="http://schemas.microsoft.com/office/drawing/2014/main" id="{ABF006F5-C316-420E-BD6F-D4D70F8CA3C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1" name="テキスト ボックス 380">
          <a:extLst>
            <a:ext uri="{FF2B5EF4-FFF2-40B4-BE49-F238E27FC236}">
              <a16:creationId xmlns:a16="http://schemas.microsoft.com/office/drawing/2014/main" id="{E588B001-B749-4B9A-B69B-CD6F8049895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2" name="直線コネクタ 381">
          <a:extLst>
            <a:ext uri="{FF2B5EF4-FFF2-40B4-BE49-F238E27FC236}">
              <a16:creationId xmlns:a16="http://schemas.microsoft.com/office/drawing/2014/main" id="{15AD318F-762F-4EF9-B34B-0F5C5DC9625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3" name="テキスト ボックス 382">
          <a:extLst>
            <a:ext uri="{FF2B5EF4-FFF2-40B4-BE49-F238E27FC236}">
              <a16:creationId xmlns:a16="http://schemas.microsoft.com/office/drawing/2014/main" id="{842BAFC6-D29E-494D-A3F5-530ADB0F365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4" name="直線コネクタ 383">
          <a:extLst>
            <a:ext uri="{FF2B5EF4-FFF2-40B4-BE49-F238E27FC236}">
              <a16:creationId xmlns:a16="http://schemas.microsoft.com/office/drawing/2014/main" id="{C235E506-DA57-4137-9AB3-DFC82B09DF3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5" name="テキスト ボックス 384">
          <a:extLst>
            <a:ext uri="{FF2B5EF4-FFF2-40B4-BE49-F238E27FC236}">
              <a16:creationId xmlns:a16="http://schemas.microsoft.com/office/drawing/2014/main" id="{7FDFE60D-18A0-429E-B180-8B89A0D3A5C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6" name="直線コネクタ 385">
          <a:extLst>
            <a:ext uri="{FF2B5EF4-FFF2-40B4-BE49-F238E27FC236}">
              <a16:creationId xmlns:a16="http://schemas.microsoft.com/office/drawing/2014/main" id="{98FB893E-60B2-4887-B687-D141DF458B4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7" name="テキスト ボックス 386">
          <a:extLst>
            <a:ext uri="{FF2B5EF4-FFF2-40B4-BE49-F238E27FC236}">
              <a16:creationId xmlns:a16="http://schemas.microsoft.com/office/drawing/2014/main" id="{66B4B975-E461-4271-BC84-6AE2604185B3}"/>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a:extLst>
            <a:ext uri="{FF2B5EF4-FFF2-40B4-BE49-F238E27FC236}">
              <a16:creationId xmlns:a16="http://schemas.microsoft.com/office/drawing/2014/main" id="{BCA29539-DB13-47F6-8F5F-20072F2FFA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a:extLst>
            <a:ext uri="{FF2B5EF4-FFF2-40B4-BE49-F238E27FC236}">
              <a16:creationId xmlns:a16="http://schemas.microsoft.com/office/drawing/2014/main" id="{33D06ADD-A5AB-4DCC-9C60-C580BB1733D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a:extLst>
            <a:ext uri="{FF2B5EF4-FFF2-40B4-BE49-F238E27FC236}">
              <a16:creationId xmlns:a16="http://schemas.microsoft.com/office/drawing/2014/main" id="{E3C1BC13-7EB9-4205-96D6-8AC2D8F683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66675</xdr:rowOff>
    </xdr:to>
    <xdr:cxnSp macro="">
      <xdr:nvCxnSpPr>
        <xdr:cNvPr id="391" name="直線コネクタ 390">
          <a:extLst>
            <a:ext uri="{FF2B5EF4-FFF2-40B4-BE49-F238E27FC236}">
              <a16:creationId xmlns:a16="http://schemas.microsoft.com/office/drawing/2014/main" id="{F22D053A-A9A8-4379-B842-2C00C7DA6C34}"/>
            </a:ext>
          </a:extLst>
        </xdr:cNvPr>
        <xdr:cNvCxnSpPr/>
      </xdr:nvCxnSpPr>
      <xdr:spPr>
        <a:xfrm flipV="1">
          <a:off x="16318864" y="571500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92" name="【認定こども園・幼稚園・保育所】&#10;有形固定資産減価償却率最小値テキスト">
          <a:extLst>
            <a:ext uri="{FF2B5EF4-FFF2-40B4-BE49-F238E27FC236}">
              <a16:creationId xmlns:a16="http://schemas.microsoft.com/office/drawing/2014/main" id="{7910B95C-5651-4B55-9E11-B16EC3012EA6}"/>
            </a:ext>
          </a:extLst>
        </xdr:cNvPr>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93" name="直線コネクタ 392">
          <a:extLst>
            <a:ext uri="{FF2B5EF4-FFF2-40B4-BE49-F238E27FC236}">
              <a16:creationId xmlns:a16="http://schemas.microsoft.com/office/drawing/2014/main" id="{578976B7-ED29-463C-8CE6-A5CF6C3BF954}"/>
            </a:ext>
          </a:extLst>
        </xdr:cNvPr>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4" name="【認定こども園・幼稚園・保育所】&#10;有形固定資産減価償却率最大値テキスト">
          <a:extLst>
            <a:ext uri="{FF2B5EF4-FFF2-40B4-BE49-F238E27FC236}">
              <a16:creationId xmlns:a16="http://schemas.microsoft.com/office/drawing/2014/main" id="{F1759CC5-3CA6-4930-B67F-4CB78FA7901D}"/>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5" name="直線コネクタ 394">
          <a:extLst>
            <a:ext uri="{FF2B5EF4-FFF2-40B4-BE49-F238E27FC236}">
              <a16:creationId xmlns:a16="http://schemas.microsoft.com/office/drawing/2014/main" id="{55B1620A-2320-4759-BF49-218BC93FAB1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396" name="【認定こども園・幼稚園・保育所】&#10;有形固定資産減価償却率平均値テキスト">
          <a:extLst>
            <a:ext uri="{FF2B5EF4-FFF2-40B4-BE49-F238E27FC236}">
              <a16:creationId xmlns:a16="http://schemas.microsoft.com/office/drawing/2014/main" id="{CE01E6D1-E967-4AF8-9D24-39CC9D9A7B3B}"/>
            </a:ext>
          </a:extLst>
        </xdr:cNvPr>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97" name="フローチャート: 判断 396">
          <a:extLst>
            <a:ext uri="{FF2B5EF4-FFF2-40B4-BE49-F238E27FC236}">
              <a16:creationId xmlns:a16="http://schemas.microsoft.com/office/drawing/2014/main" id="{6B99C808-3864-4197-B020-9FABE2ED434C}"/>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114935</xdr:rowOff>
    </xdr:from>
    <xdr:to>
      <xdr:col>81</xdr:col>
      <xdr:colOff>101600</xdr:colOff>
      <xdr:row>38</xdr:row>
      <xdr:rowOff>45085</xdr:rowOff>
    </xdr:to>
    <xdr:sp macro="" textlink="">
      <xdr:nvSpPr>
        <xdr:cNvPr id="398" name="フローチャート: 判断 397">
          <a:extLst>
            <a:ext uri="{FF2B5EF4-FFF2-40B4-BE49-F238E27FC236}">
              <a16:creationId xmlns:a16="http://schemas.microsoft.com/office/drawing/2014/main" id="{596D9979-2ADD-449A-A03E-2AA6FBE17D56}"/>
            </a:ext>
          </a:extLst>
        </xdr:cNvPr>
        <xdr:cNvSpPr/>
      </xdr:nvSpPr>
      <xdr:spPr>
        <a:xfrm>
          <a:off x="15430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99" name="フローチャート: 判断 398">
          <a:extLst>
            <a:ext uri="{FF2B5EF4-FFF2-40B4-BE49-F238E27FC236}">
              <a16:creationId xmlns:a16="http://schemas.microsoft.com/office/drawing/2014/main" id="{F0674842-6C2B-4BEB-813B-06DADD0856C5}"/>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508E4377-67F3-40F2-BF70-7BE7E2A724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A8EC67C0-C124-4E26-9106-487351D03B5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D8971A68-389E-450F-A346-B8C889FAF44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AACEEDB5-F329-4BA0-9466-64109D6163D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68800F44-28DC-4D56-A56F-C105F71A522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21590</xdr:rowOff>
    </xdr:from>
    <xdr:to>
      <xdr:col>81</xdr:col>
      <xdr:colOff>101600</xdr:colOff>
      <xdr:row>34</xdr:row>
      <xdr:rowOff>123190</xdr:rowOff>
    </xdr:to>
    <xdr:sp macro="" textlink="">
      <xdr:nvSpPr>
        <xdr:cNvPr id="405" name="楕円 404">
          <a:extLst>
            <a:ext uri="{FF2B5EF4-FFF2-40B4-BE49-F238E27FC236}">
              <a16:creationId xmlns:a16="http://schemas.microsoft.com/office/drawing/2014/main" id="{B5EFEBEB-4AAA-4800-8AC4-BA59EF568F06}"/>
            </a:ext>
          </a:extLst>
        </xdr:cNvPr>
        <xdr:cNvSpPr/>
      </xdr:nvSpPr>
      <xdr:spPr>
        <a:xfrm>
          <a:off x="15430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124460</xdr:rowOff>
    </xdr:from>
    <xdr:to>
      <xdr:col>76</xdr:col>
      <xdr:colOff>165100</xdr:colOff>
      <xdr:row>35</xdr:row>
      <xdr:rowOff>54610</xdr:rowOff>
    </xdr:to>
    <xdr:sp macro="" textlink="">
      <xdr:nvSpPr>
        <xdr:cNvPr id="406" name="楕円 405">
          <a:extLst>
            <a:ext uri="{FF2B5EF4-FFF2-40B4-BE49-F238E27FC236}">
              <a16:creationId xmlns:a16="http://schemas.microsoft.com/office/drawing/2014/main" id="{FB25D165-937C-45F3-A9AB-5E2529F1FB0C}"/>
            </a:ext>
          </a:extLst>
        </xdr:cNvPr>
        <xdr:cNvSpPr/>
      </xdr:nvSpPr>
      <xdr:spPr>
        <a:xfrm>
          <a:off x="14541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72390</xdr:rowOff>
    </xdr:from>
    <xdr:to>
      <xdr:col>81</xdr:col>
      <xdr:colOff>50800</xdr:colOff>
      <xdr:row>35</xdr:row>
      <xdr:rowOff>3810</xdr:rowOff>
    </xdr:to>
    <xdr:cxnSp macro="">
      <xdr:nvCxnSpPr>
        <xdr:cNvPr id="407" name="直線コネクタ 406">
          <a:extLst>
            <a:ext uri="{FF2B5EF4-FFF2-40B4-BE49-F238E27FC236}">
              <a16:creationId xmlns:a16="http://schemas.microsoft.com/office/drawing/2014/main" id="{838B6210-DD4A-40FF-8BBB-BFB922D83624}"/>
            </a:ext>
          </a:extLst>
        </xdr:cNvPr>
        <xdr:cNvCxnSpPr/>
      </xdr:nvCxnSpPr>
      <xdr:spPr>
        <a:xfrm flipV="1">
          <a:off x="14592300" y="59016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36212</xdr:rowOff>
    </xdr:from>
    <xdr:ext cx="405111" cy="259045"/>
    <xdr:sp macro="" textlink="">
      <xdr:nvSpPr>
        <xdr:cNvPr id="408" name="n_1aveValue【認定こども園・幼稚園・保育所】&#10;有形固定資産減価償却率">
          <a:extLst>
            <a:ext uri="{FF2B5EF4-FFF2-40B4-BE49-F238E27FC236}">
              <a16:creationId xmlns:a16="http://schemas.microsoft.com/office/drawing/2014/main" id="{92710958-6970-4AC4-A30A-69986FCF134F}"/>
            </a:ext>
          </a:extLst>
        </xdr:cNvPr>
        <xdr:cNvSpPr txBox="1"/>
      </xdr:nvSpPr>
      <xdr:spPr>
        <a:xfrm>
          <a:off x="15266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09" name="n_2aveValue【認定こども園・幼稚園・保育所】&#10;有形固定資産減価償却率">
          <a:extLst>
            <a:ext uri="{FF2B5EF4-FFF2-40B4-BE49-F238E27FC236}">
              <a16:creationId xmlns:a16="http://schemas.microsoft.com/office/drawing/2014/main" id="{E3A34CB5-38D8-4E4E-A80F-967FFC59AB50}"/>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139717</xdr:rowOff>
    </xdr:from>
    <xdr:ext cx="405111" cy="259045"/>
    <xdr:sp macro="" textlink="">
      <xdr:nvSpPr>
        <xdr:cNvPr id="410" name="n_1mainValue【認定こども園・幼稚園・保育所】&#10;有形固定資産減価償却率">
          <a:extLst>
            <a:ext uri="{FF2B5EF4-FFF2-40B4-BE49-F238E27FC236}">
              <a16:creationId xmlns:a16="http://schemas.microsoft.com/office/drawing/2014/main" id="{AB56A7DA-BD6E-49F1-8B79-56A618888394}"/>
            </a:ext>
          </a:extLst>
        </xdr:cNvPr>
        <xdr:cNvSpPr txBox="1"/>
      </xdr:nvSpPr>
      <xdr:spPr>
        <a:xfrm>
          <a:off x="152660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71137</xdr:rowOff>
    </xdr:from>
    <xdr:ext cx="405111" cy="259045"/>
    <xdr:sp macro="" textlink="">
      <xdr:nvSpPr>
        <xdr:cNvPr id="411" name="n_2mainValue【認定こども園・幼稚園・保育所】&#10;有形固定資産減価償却率">
          <a:extLst>
            <a:ext uri="{FF2B5EF4-FFF2-40B4-BE49-F238E27FC236}">
              <a16:creationId xmlns:a16="http://schemas.microsoft.com/office/drawing/2014/main" id="{5DDBE326-378B-4D4B-ACD5-114212B6F9A3}"/>
            </a:ext>
          </a:extLst>
        </xdr:cNvPr>
        <xdr:cNvSpPr txBox="1"/>
      </xdr:nvSpPr>
      <xdr:spPr>
        <a:xfrm>
          <a:off x="14389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a:extLst>
            <a:ext uri="{FF2B5EF4-FFF2-40B4-BE49-F238E27FC236}">
              <a16:creationId xmlns:a16="http://schemas.microsoft.com/office/drawing/2014/main" id="{853A7046-7B03-45C3-8E4A-F2CA11AA0C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a:extLst>
            <a:ext uri="{FF2B5EF4-FFF2-40B4-BE49-F238E27FC236}">
              <a16:creationId xmlns:a16="http://schemas.microsoft.com/office/drawing/2014/main" id="{35D875F8-4C35-4376-AF4E-9106D8BC698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a:extLst>
            <a:ext uri="{FF2B5EF4-FFF2-40B4-BE49-F238E27FC236}">
              <a16:creationId xmlns:a16="http://schemas.microsoft.com/office/drawing/2014/main" id="{BD8B97C0-497D-49BF-9E43-08020F6C1B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a:extLst>
            <a:ext uri="{FF2B5EF4-FFF2-40B4-BE49-F238E27FC236}">
              <a16:creationId xmlns:a16="http://schemas.microsoft.com/office/drawing/2014/main" id="{628C9A74-4125-4910-BB75-72A2F2245B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a:extLst>
            <a:ext uri="{FF2B5EF4-FFF2-40B4-BE49-F238E27FC236}">
              <a16:creationId xmlns:a16="http://schemas.microsoft.com/office/drawing/2014/main" id="{A69DEFAF-F680-46FA-B4CC-570726DC73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a:extLst>
            <a:ext uri="{FF2B5EF4-FFF2-40B4-BE49-F238E27FC236}">
              <a16:creationId xmlns:a16="http://schemas.microsoft.com/office/drawing/2014/main" id="{8B35ADF5-7F0C-45CA-B331-C5EE0E0FF08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a:extLst>
            <a:ext uri="{FF2B5EF4-FFF2-40B4-BE49-F238E27FC236}">
              <a16:creationId xmlns:a16="http://schemas.microsoft.com/office/drawing/2014/main" id="{626B4980-9B75-427A-902C-3D262A526C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a:extLst>
            <a:ext uri="{FF2B5EF4-FFF2-40B4-BE49-F238E27FC236}">
              <a16:creationId xmlns:a16="http://schemas.microsoft.com/office/drawing/2014/main" id="{F0D739D1-1F18-4A23-B44C-505A9E93742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a:extLst>
            <a:ext uri="{FF2B5EF4-FFF2-40B4-BE49-F238E27FC236}">
              <a16:creationId xmlns:a16="http://schemas.microsoft.com/office/drawing/2014/main" id="{0CEDFBDA-FFFF-44CC-973F-23587E44B31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a:extLst>
            <a:ext uri="{FF2B5EF4-FFF2-40B4-BE49-F238E27FC236}">
              <a16:creationId xmlns:a16="http://schemas.microsoft.com/office/drawing/2014/main" id="{0465BBFE-510B-4B0D-A0F4-374E25DF3C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2" name="直線コネクタ 421">
          <a:extLst>
            <a:ext uri="{FF2B5EF4-FFF2-40B4-BE49-F238E27FC236}">
              <a16:creationId xmlns:a16="http://schemas.microsoft.com/office/drawing/2014/main" id="{B5E2567D-138A-4798-9094-2EC32BD5520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3" name="テキスト ボックス 422">
          <a:extLst>
            <a:ext uri="{FF2B5EF4-FFF2-40B4-BE49-F238E27FC236}">
              <a16:creationId xmlns:a16="http://schemas.microsoft.com/office/drawing/2014/main" id="{558C8418-EEC8-4CBF-9989-FB8BEBAD5E3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4" name="直線コネクタ 423">
          <a:extLst>
            <a:ext uri="{FF2B5EF4-FFF2-40B4-BE49-F238E27FC236}">
              <a16:creationId xmlns:a16="http://schemas.microsoft.com/office/drawing/2014/main" id="{5B59EFBD-51DA-4DE3-AEE1-E87A53ADD83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5" name="テキスト ボックス 424">
          <a:extLst>
            <a:ext uri="{FF2B5EF4-FFF2-40B4-BE49-F238E27FC236}">
              <a16:creationId xmlns:a16="http://schemas.microsoft.com/office/drawing/2014/main" id="{A3080A66-2A37-4D1E-AA6C-452A4E37400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6" name="直線コネクタ 425">
          <a:extLst>
            <a:ext uri="{FF2B5EF4-FFF2-40B4-BE49-F238E27FC236}">
              <a16:creationId xmlns:a16="http://schemas.microsoft.com/office/drawing/2014/main" id="{9796BBFC-2A7D-43A7-9E87-05DF8B9B02F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7" name="テキスト ボックス 426">
          <a:extLst>
            <a:ext uri="{FF2B5EF4-FFF2-40B4-BE49-F238E27FC236}">
              <a16:creationId xmlns:a16="http://schemas.microsoft.com/office/drawing/2014/main" id="{B0FF0604-0A8B-4C68-9635-952490A7DDB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8" name="直線コネクタ 427">
          <a:extLst>
            <a:ext uri="{FF2B5EF4-FFF2-40B4-BE49-F238E27FC236}">
              <a16:creationId xmlns:a16="http://schemas.microsoft.com/office/drawing/2014/main" id="{4B6336C1-626C-4E89-9086-2E56426AFBD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9" name="テキスト ボックス 428">
          <a:extLst>
            <a:ext uri="{FF2B5EF4-FFF2-40B4-BE49-F238E27FC236}">
              <a16:creationId xmlns:a16="http://schemas.microsoft.com/office/drawing/2014/main" id="{F721518B-B865-449D-B22F-338433D0C99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0" name="直線コネクタ 429">
          <a:extLst>
            <a:ext uri="{FF2B5EF4-FFF2-40B4-BE49-F238E27FC236}">
              <a16:creationId xmlns:a16="http://schemas.microsoft.com/office/drawing/2014/main" id="{B244EBAB-031D-4E4B-8A0F-01AF8D9D4C9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1" name="テキスト ボックス 430">
          <a:extLst>
            <a:ext uri="{FF2B5EF4-FFF2-40B4-BE49-F238E27FC236}">
              <a16:creationId xmlns:a16="http://schemas.microsoft.com/office/drawing/2014/main" id="{F811EB5A-C696-4232-968C-0243C3774D6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2" name="直線コネクタ 431">
          <a:extLst>
            <a:ext uri="{FF2B5EF4-FFF2-40B4-BE49-F238E27FC236}">
              <a16:creationId xmlns:a16="http://schemas.microsoft.com/office/drawing/2014/main" id="{7B1A79AF-192E-4A92-8433-BC8D9E30452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3" name="テキスト ボックス 432">
          <a:extLst>
            <a:ext uri="{FF2B5EF4-FFF2-40B4-BE49-F238E27FC236}">
              <a16:creationId xmlns:a16="http://schemas.microsoft.com/office/drawing/2014/main" id="{EA7E37FD-9CED-45A1-9F5D-141250AA88F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id="{D38C975C-FFD4-4F49-B1E9-B389C72E83B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a:extLst>
            <a:ext uri="{FF2B5EF4-FFF2-40B4-BE49-F238E27FC236}">
              <a16:creationId xmlns:a16="http://schemas.microsoft.com/office/drawing/2014/main" id="{BD25FCC9-DA72-4AE2-A23F-5AA7D3DA035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a:extLst>
            <a:ext uri="{FF2B5EF4-FFF2-40B4-BE49-F238E27FC236}">
              <a16:creationId xmlns:a16="http://schemas.microsoft.com/office/drawing/2014/main" id="{1FEF02F2-0D17-4B63-806E-5BF513C746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84365</xdr:rowOff>
    </xdr:to>
    <xdr:cxnSp macro="">
      <xdr:nvCxnSpPr>
        <xdr:cNvPr id="437" name="直線コネクタ 436">
          <a:extLst>
            <a:ext uri="{FF2B5EF4-FFF2-40B4-BE49-F238E27FC236}">
              <a16:creationId xmlns:a16="http://schemas.microsoft.com/office/drawing/2014/main" id="{2C4D5914-FE4D-4973-926C-FEAD89365F56}"/>
            </a:ext>
          </a:extLst>
        </xdr:cNvPr>
        <xdr:cNvCxnSpPr/>
      </xdr:nvCxnSpPr>
      <xdr:spPr>
        <a:xfrm flipV="1">
          <a:off x="22160864" y="565730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38" name="【認定こども園・幼稚園・保育所】&#10;一人当たり面積最小値テキスト">
          <a:extLst>
            <a:ext uri="{FF2B5EF4-FFF2-40B4-BE49-F238E27FC236}">
              <a16:creationId xmlns:a16="http://schemas.microsoft.com/office/drawing/2014/main" id="{DACA45D2-0EF6-45E7-812C-45ACF1385BC1}"/>
            </a:ext>
          </a:extLst>
        </xdr:cNvPr>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39" name="直線コネクタ 438">
          <a:extLst>
            <a:ext uri="{FF2B5EF4-FFF2-40B4-BE49-F238E27FC236}">
              <a16:creationId xmlns:a16="http://schemas.microsoft.com/office/drawing/2014/main" id="{5AE88260-5947-4860-BF56-5151E95354CA}"/>
            </a:ext>
          </a:extLst>
        </xdr:cNvPr>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40" name="【認定こども園・幼稚園・保育所】&#10;一人当たり面積最大値テキスト">
          <a:extLst>
            <a:ext uri="{FF2B5EF4-FFF2-40B4-BE49-F238E27FC236}">
              <a16:creationId xmlns:a16="http://schemas.microsoft.com/office/drawing/2014/main" id="{68E1D877-AECB-4677-AF60-501F2F07E0EE}"/>
            </a:ext>
          </a:extLst>
        </xdr:cNvPr>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41" name="直線コネクタ 440">
          <a:extLst>
            <a:ext uri="{FF2B5EF4-FFF2-40B4-BE49-F238E27FC236}">
              <a16:creationId xmlns:a16="http://schemas.microsoft.com/office/drawing/2014/main" id="{364CBCD1-7EA3-42A7-9BA6-0F2A65C8F880}"/>
            </a:ext>
          </a:extLst>
        </xdr:cNvPr>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167113</xdr:rowOff>
    </xdr:from>
    <xdr:ext cx="469744" cy="259045"/>
    <xdr:sp macro="" textlink="">
      <xdr:nvSpPr>
        <xdr:cNvPr id="442" name="【認定こども園・幼稚園・保育所】&#10;一人当たり面積平均値テキスト">
          <a:extLst>
            <a:ext uri="{FF2B5EF4-FFF2-40B4-BE49-F238E27FC236}">
              <a16:creationId xmlns:a16="http://schemas.microsoft.com/office/drawing/2014/main" id="{C291F0C9-8D38-4DF7-A229-2C7244FD3498}"/>
            </a:ext>
          </a:extLst>
        </xdr:cNvPr>
        <xdr:cNvSpPr txBox="1"/>
      </xdr:nvSpPr>
      <xdr:spPr>
        <a:xfrm>
          <a:off x="22199600" y="633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17236</xdr:rowOff>
    </xdr:from>
    <xdr:to>
      <xdr:col>116</xdr:col>
      <xdr:colOff>114300</xdr:colOff>
      <xdr:row>37</xdr:row>
      <xdr:rowOff>118836</xdr:rowOff>
    </xdr:to>
    <xdr:sp macro="" textlink="">
      <xdr:nvSpPr>
        <xdr:cNvPr id="443" name="フローチャート: 判断 442">
          <a:extLst>
            <a:ext uri="{FF2B5EF4-FFF2-40B4-BE49-F238E27FC236}">
              <a16:creationId xmlns:a16="http://schemas.microsoft.com/office/drawing/2014/main" id="{895AD847-3EE7-4E29-8E0C-40E168D12B62}"/>
            </a:ext>
          </a:extLst>
        </xdr:cNvPr>
        <xdr:cNvSpPr/>
      </xdr:nvSpPr>
      <xdr:spPr>
        <a:xfrm>
          <a:off x="22110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160927</xdr:rowOff>
    </xdr:from>
    <xdr:to>
      <xdr:col>112</xdr:col>
      <xdr:colOff>38100</xdr:colOff>
      <xdr:row>38</xdr:row>
      <xdr:rowOff>91077</xdr:rowOff>
    </xdr:to>
    <xdr:sp macro="" textlink="">
      <xdr:nvSpPr>
        <xdr:cNvPr id="444" name="フローチャート: 判断 443">
          <a:extLst>
            <a:ext uri="{FF2B5EF4-FFF2-40B4-BE49-F238E27FC236}">
              <a16:creationId xmlns:a16="http://schemas.microsoft.com/office/drawing/2014/main" id="{5129945E-5DBF-47CA-B803-ACA1E802BCAD}"/>
            </a:ext>
          </a:extLst>
        </xdr:cNvPr>
        <xdr:cNvSpPr/>
      </xdr:nvSpPr>
      <xdr:spPr>
        <a:xfrm>
          <a:off x="2127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45" name="フローチャート: 判断 444">
          <a:extLst>
            <a:ext uri="{FF2B5EF4-FFF2-40B4-BE49-F238E27FC236}">
              <a16:creationId xmlns:a16="http://schemas.microsoft.com/office/drawing/2014/main" id="{1131CF2E-FA25-4310-A634-1B94158611C6}"/>
            </a:ext>
          </a:extLst>
        </xdr:cNvPr>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49A8977D-EBBB-4FE4-8E70-B5F040F57C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B940528-3E96-4138-852E-84D78D96462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B5D48B58-BEF7-4C81-9F78-15CE27DA99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D607358A-65FD-47F3-9C7A-AF0C021861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D360814F-1D03-4C31-BDAA-CD0F4D079C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40096</xdr:rowOff>
    </xdr:from>
    <xdr:to>
      <xdr:col>112</xdr:col>
      <xdr:colOff>38100</xdr:colOff>
      <xdr:row>41</xdr:row>
      <xdr:rowOff>141696</xdr:rowOff>
    </xdr:to>
    <xdr:sp macro="" textlink="">
      <xdr:nvSpPr>
        <xdr:cNvPr id="451" name="楕円 450">
          <a:extLst>
            <a:ext uri="{FF2B5EF4-FFF2-40B4-BE49-F238E27FC236}">
              <a16:creationId xmlns:a16="http://schemas.microsoft.com/office/drawing/2014/main" id="{544F2B11-B0E6-4547-B5C8-F3171E37344C}"/>
            </a:ext>
          </a:extLst>
        </xdr:cNvPr>
        <xdr:cNvSpPr/>
      </xdr:nvSpPr>
      <xdr:spPr>
        <a:xfrm>
          <a:off x="21272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43362</xdr:rowOff>
    </xdr:from>
    <xdr:to>
      <xdr:col>107</xdr:col>
      <xdr:colOff>101600</xdr:colOff>
      <xdr:row>41</xdr:row>
      <xdr:rowOff>144962</xdr:rowOff>
    </xdr:to>
    <xdr:sp macro="" textlink="">
      <xdr:nvSpPr>
        <xdr:cNvPr id="452" name="楕円 451">
          <a:extLst>
            <a:ext uri="{FF2B5EF4-FFF2-40B4-BE49-F238E27FC236}">
              <a16:creationId xmlns:a16="http://schemas.microsoft.com/office/drawing/2014/main" id="{2CC782AF-B2A4-4A96-AB1D-570F83593FA0}"/>
            </a:ext>
          </a:extLst>
        </xdr:cNvPr>
        <xdr:cNvSpPr/>
      </xdr:nvSpPr>
      <xdr:spPr>
        <a:xfrm>
          <a:off x="20383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90896</xdr:rowOff>
    </xdr:from>
    <xdr:to>
      <xdr:col>111</xdr:col>
      <xdr:colOff>177800</xdr:colOff>
      <xdr:row>41</xdr:row>
      <xdr:rowOff>94162</xdr:rowOff>
    </xdr:to>
    <xdr:cxnSp macro="">
      <xdr:nvCxnSpPr>
        <xdr:cNvPr id="453" name="直線コネクタ 452">
          <a:extLst>
            <a:ext uri="{FF2B5EF4-FFF2-40B4-BE49-F238E27FC236}">
              <a16:creationId xmlns:a16="http://schemas.microsoft.com/office/drawing/2014/main" id="{F64702C7-D2E0-4A14-86EB-41EE5D991A30}"/>
            </a:ext>
          </a:extLst>
        </xdr:cNvPr>
        <xdr:cNvCxnSpPr/>
      </xdr:nvCxnSpPr>
      <xdr:spPr>
        <a:xfrm flipV="1">
          <a:off x="20434300" y="71203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107604</xdr:rowOff>
    </xdr:from>
    <xdr:ext cx="469744" cy="259045"/>
    <xdr:sp macro="" textlink="">
      <xdr:nvSpPr>
        <xdr:cNvPr id="454" name="n_1aveValue【認定こども園・幼稚園・保育所】&#10;一人当たり面積">
          <a:extLst>
            <a:ext uri="{FF2B5EF4-FFF2-40B4-BE49-F238E27FC236}">
              <a16:creationId xmlns:a16="http://schemas.microsoft.com/office/drawing/2014/main" id="{0347D6D6-C936-40F7-8FFF-07FCB70ADE77}"/>
            </a:ext>
          </a:extLst>
        </xdr:cNvPr>
        <xdr:cNvSpPr txBox="1"/>
      </xdr:nvSpPr>
      <xdr:spPr>
        <a:xfrm>
          <a:off x="210757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55" name="n_2aveValue【認定こども園・幼稚園・保育所】&#10;一人当たり面積">
          <a:extLst>
            <a:ext uri="{FF2B5EF4-FFF2-40B4-BE49-F238E27FC236}">
              <a16:creationId xmlns:a16="http://schemas.microsoft.com/office/drawing/2014/main" id="{413146A4-510E-4EC7-9FCF-D2A3BADC5A29}"/>
            </a:ext>
          </a:extLst>
        </xdr:cNvPr>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132823</xdr:rowOff>
    </xdr:from>
    <xdr:ext cx="469744" cy="259045"/>
    <xdr:sp macro="" textlink="">
      <xdr:nvSpPr>
        <xdr:cNvPr id="456" name="n_1mainValue【認定こども園・幼稚園・保育所】&#10;一人当たり面積">
          <a:extLst>
            <a:ext uri="{FF2B5EF4-FFF2-40B4-BE49-F238E27FC236}">
              <a16:creationId xmlns:a16="http://schemas.microsoft.com/office/drawing/2014/main" id="{408AF946-610E-48BC-BFF3-370E502C32C9}"/>
            </a:ext>
          </a:extLst>
        </xdr:cNvPr>
        <xdr:cNvSpPr txBox="1"/>
      </xdr:nvSpPr>
      <xdr:spPr>
        <a:xfrm>
          <a:off x="210757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136089</xdr:rowOff>
    </xdr:from>
    <xdr:ext cx="469744" cy="259045"/>
    <xdr:sp macro="" textlink="">
      <xdr:nvSpPr>
        <xdr:cNvPr id="457" name="n_2mainValue【認定こども園・幼稚園・保育所】&#10;一人当たり面積">
          <a:extLst>
            <a:ext uri="{FF2B5EF4-FFF2-40B4-BE49-F238E27FC236}">
              <a16:creationId xmlns:a16="http://schemas.microsoft.com/office/drawing/2014/main" id="{AE5EAF67-72EB-4736-B860-49851A2AB677}"/>
            </a:ext>
          </a:extLst>
        </xdr:cNvPr>
        <xdr:cNvSpPr txBox="1"/>
      </xdr:nvSpPr>
      <xdr:spPr>
        <a:xfrm>
          <a:off x="201994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a:extLst>
            <a:ext uri="{FF2B5EF4-FFF2-40B4-BE49-F238E27FC236}">
              <a16:creationId xmlns:a16="http://schemas.microsoft.com/office/drawing/2014/main" id="{2C563FB8-A545-43C7-8D98-052F97CF7A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a:extLst>
            <a:ext uri="{FF2B5EF4-FFF2-40B4-BE49-F238E27FC236}">
              <a16:creationId xmlns:a16="http://schemas.microsoft.com/office/drawing/2014/main" id="{03ABDF48-EA10-4AC7-93D4-45ED2C8FEB8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a:extLst>
            <a:ext uri="{FF2B5EF4-FFF2-40B4-BE49-F238E27FC236}">
              <a16:creationId xmlns:a16="http://schemas.microsoft.com/office/drawing/2014/main" id="{B6F02587-6AE7-4A6D-B65C-83DD3B0AD1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a:extLst>
            <a:ext uri="{FF2B5EF4-FFF2-40B4-BE49-F238E27FC236}">
              <a16:creationId xmlns:a16="http://schemas.microsoft.com/office/drawing/2014/main" id="{09DCC41F-1A1D-47B8-A46C-9D1C62D866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a:extLst>
            <a:ext uri="{FF2B5EF4-FFF2-40B4-BE49-F238E27FC236}">
              <a16:creationId xmlns:a16="http://schemas.microsoft.com/office/drawing/2014/main" id="{A4A42618-C900-4D96-A331-BA5AF50BBB7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a:extLst>
            <a:ext uri="{FF2B5EF4-FFF2-40B4-BE49-F238E27FC236}">
              <a16:creationId xmlns:a16="http://schemas.microsoft.com/office/drawing/2014/main" id="{C4B9606C-2D1C-40AD-A038-8237790B0F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a:extLst>
            <a:ext uri="{FF2B5EF4-FFF2-40B4-BE49-F238E27FC236}">
              <a16:creationId xmlns:a16="http://schemas.microsoft.com/office/drawing/2014/main" id="{31DE2950-CE82-43F2-8405-1107EA01ED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a:extLst>
            <a:ext uri="{FF2B5EF4-FFF2-40B4-BE49-F238E27FC236}">
              <a16:creationId xmlns:a16="http://schemas.microsoft.com/office/drawing/2014/main" id="{CA4A8786-2335-4C4D-A72B-64D8E563C7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a:extLst>
            <a:ext uri="{FF2B5EF4-FFF2-40B4-BE49-F238E27FC236}">
              <a16:creationId xmlns:a16="http://schemas.microsoft.com/office/drawing/2014/main" id="{87E3D2A0-3F20-4567-819B-49C2029A25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a:extLst>
            <a:ext uri="{FF2B5EF4-FFF2-40B4-BE49-F238E27FC236}">
              <a16:creationId xmlns:a16="http://schemas.microsoft.com/office/drawing/2014/main" id="{02CA4CB7-36DB-4692-97C2-536AAB468F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8" name="テキスト ボックス 467">
          <a:extLst>
            <a:ext uri="{FF2B5EF4-FFF2-40B4-BE49-F238E27FC236}">
              <a16:creationId xmlns:a16="http://schemas.microsoft.com/office/drawing/2014/main" id="{2E3CA3CD-D620-41A2-A18D-2C8A0476F64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9" name="直線コネクタ 468">
          <a:extLst>
            <a:ext uri="{FF2B5EF4-FFF2-40B4-BE49-F238E27FC236}">
              <a16:creationId xmlns:a16="http://schemas.microsoft.com/office/drawing/2014/main" id="{59898CF2-C6ED-4500-9537-7E703D869E2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0" name="テキスト ボックス 469">
          <a:extLst>
            <a:ext uri="{FF2B5EF4-FFF2-40B4-BE49-F238E27FC236}">
              <a16:creationId xmlns:a16="http://schemas.microsoft.com/office/drawing/2014/main" id="{864C3138-B56F-486E-AA17-072CDB7D71B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1" name="直線コネクタ 470">
          <a:extLst>
            <a:ext uri="{FF2B5EF4-FFF2-40B4-BE49-F238E27FC236}">
              <a16:creationId xmlns:a16="http://schemas.microsoft.com/office/drawing/2014/main" id="{20E4649B-2ACF-438E-9716-5AB0A4EC144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2" name="テキスト ボックス 471">
          <a:extLst>
            <a:ext uri="{FF2B5EF4-FFF2-40B4-BE49-F238E27FC236}">
              <a16:creationId xmlns:a16="http://schemas.microsoft.com/office/drawing/2014/main" id="{9A9A090B-D838-4EC7-B980-116C3392854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3" name="直線コネクタ 472">
          <a:extLst>
            <a:ext uri="{FF2B5EF4-FFF2-40B4-BE49-F238E27FC236}">
              <a16:creationId xmlns:a16="http://schemas.microsoft.com/office/drawing/2014/main" id="{1C478D0A-4A25-48AA-8185-602E13745A2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4" name="テキスト ボックス 473">
          <a:extLst>
            <a:ext uri="{FF2B5EF4-FFF2-40B4-BE49-F238E27FC236}">
              <a16:creationId xmlns:a16="http://schemas.microsoft.com/office/drawing/2014/main" id="{B4352C81-210F-47DA-A715-E108BFE2F81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5" name="直線コネクタ 474">
          <a:extLst>
            <a:ext uri="{FF2B5EF4-FFF2-40B4-BE49-F238E27FC236}">
              <a16:creationId xmlns:a16="http://schemas.microsoft.com/office/drawing/2014/main" id="{D19F2E22-644C-40E1-9D6E-8AB73055106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6" name="テキスト ボックス 475">
          <a:extLst>
            <a:ext uri="{FF2B5EF4-FFF2-40B4-BE49-F238E27FC236}">
              <a16:creationId xmlns:a16="http://schemas.microsoft.com/office/drawing/2014/main" id="{38EE4D50-BF36-49F6-A7B2-7ADF24650BD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7" name="直線コネクタ 476">
          <a:extLst>
            <a:ext uri="{FF2B5EF4-FFF2-40B4-BE49-F238E27FC236}">
              <a16:creationId xmlns:a16="http://schemas.microsoft.com/office/drawing/2014/main" id="{62DBCE41-0F18-451E-BBA4-B95AEF66E48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8" name="テキスト ボックス 477">
          <a:extLst>
            <a:ext uri="{FF2B5EF4-FFF2-40B4-BE49-F238E27FC236}">
              <a16:creationId xmlns:a16="http://schemas.microsoft.com/office/drawing/2014/main" id="{D55E899C-E408-4119-BBA3-413A9242C4F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9" name="直線コネクタ 478">
          <a:extLst>
            <a:ext uri="{FF2B5EF4-FFF2-40B4-BE49-F238E27FC236}">
              <a16:creationId xmlns:a16="http://schemas.microsoft.com/office/drawing/2014/main" id="{B5FACE19-C768-4D87-9876-25088396024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0" name="テキスト ボックス 479">
          <a:extLst>
            <a:ext uri="{FF2B5EF4-FFF2-40B4-BE49-F238E27FC236}">
              <a16:creationId xmlns:a16="http://schemas.microsoft.com/office/drawing/2014/main" id="{07FD724B-DB08-4724-BAF1-FD20B0E3936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a:extLst>
            <a:ext uri="{FF2B5EF4-FFF2-40B4-BE49-F238E27FC236}">
              <a16:creationId xmlns:a16="http://schemas.microsoft.com/office/drawing/2014/main" id="{9C2673AA-6800-4C60-A32C-E830C3CB2A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6154B1F6-C410-4553-955F-7B4197F4A0E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a:extLst>
            <a:ext uri="{FF2B5EF4-FFF2-40B4-BE49-F238E27FC236}">
              <a16:creationId xmlns:a16="http://schemas.microsoft.com/office/drawing/2014/main" id="{870C49C5-7532-47DD-87FB-4C84E58D47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48985</xdr:rowOff>
    </xdr:to>
    <xdr:cxnSp macro="">
      <xdr:nvCxnSpPr>
        <xdr:cNvPr id="484" name="直線コネクタ 483">
          <a:extLst>
            <a:ext uri="{FF2B5EF4-FFF2-40B4-BE49-F238E27FC236}">
              <a16:creationId xmlns:a16="http://schemas.microsoft.com/office/drawing/2014/main" id="{C401185C-BE9E-424E-8BF1-993FE604244B}"/>
            </a:ext>
          </a:extLst>
        </xdr:cNvPr>
        <xdr:cNvCxnSpPr/>
      </xdr:nvCxnSpPr>
      <xdr:spPr>
        <a:xfrm flipV="1">
          <a:off x="16318864" y="9689374"/>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52812</xdr:rowOff>
    </xdr:from>
    <xdr:ext cx="405111" cy="259045"/>
    <xdr:sp macro="" textlink="">
      <xdr:nvSpPr>
        <xdr:cNvPr id="485" name="【学校施設】&#10;有形固定資産減価償却率最小値テキスト">
          <a:extLst>
            <a:ext uri="{FF2B5EF4-FFF2-40B4-BE49-F238E27FC236}">
              <a16:creationId xmlns:a16="http://schemas.microsoft.com/office/drawing/2014/main" id="{C611FA03-DE39-4F2C-90BB-007871325765}"/>
            </a:ext>
          </a:extLst>
        </xdr:cNvPr>
        <xdr:cNvSpPr txBox="1"/>
      </xdr:nvSpPr>
      <xdr:spPr>
        <a:xfrm>
          <a:off x="16357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48985</xdr:rowOff>
    </xdr:from>
    <xdr:to>
      <xdr:col>86</xdr:col>
      <xdr:colOff>25400</xdr:colOff>
      <xdr:row>64</xdr:row>
      <xdr:rowOff>48985</xdr:rowOff>
    </xdr:to>
    <xdr:cxnSp macro="">
      <xdr:nvCxnSpPr>
        <xdr:cNvPr id="486" name="直線コネクタ 485">
          <a:extLst>
            <a:ext uri="{FF2B5EF4-FFF2-40B4-BE49-F238E27FC236}">
              <a16:creationId xmlns:a16="http://schemas.microsoft.com/office/drawing/2014/main" id="{3104BF42-3318-4094-A352-CF01DBD7A390}"/>
            </a:ext>
          </a:extLst>
        </xdr:cNvPr>
        <xdr:cNvCxnSpPr/>
      </xdr:nvCxnSpPr>
      <xdr:spPr>
        <a:xfrm>
          <a:off x="16230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87" name="【学校施設】&#10;有形固定資産減価償却率最大値テキスト">
          <a:extLst>
            <a:ext uri="{FF2B5EF4-FFF2-40B4-BE49-F238E27FC236}">
              <a16:creationId xmlns:a16="http://schemas.microsoft.com/office/drawing/2014/main" id="{3657A583-0C2B-4110-AA8C-1B3966F72FA0}"/>
            </a:ext>
          </a:extLst>
        </xdr:cNvPr>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88" name="直線コネクタ 487">
          <a:extLst>
            <a:ext uri="{FF2B5EF4-FFF2-40B4-BE49-F238E27FC236}">
              <a16:creationId xmlns:a16="http://schemas.microsoft.com/office/drawing/2014/main" id="{A358F8B2-DAE3-471F-891D-674B9081884D}"/>
            </a:ext>
          </a:extLst>
        </xdr:cNvPr>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489" name="【学校施設】&#10;有形固定資産減価償却率平均値テキスト">
          <a:extLst>
            <a:ext uri="{FF2B5EF4-FFF2-40B4-BE49-F238E27FC236}">
              <a16:creationId xmlns:a16="http://schemas.microsoft.com/office/drawing/2014/main" id="{F24C51E2-D5BF-4FA8-8818-198F117B6E68}"/>
            </a:ext>
          </a:extLst>
        </xdr:cNvPr>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90" name="フローチャート: 判断 489">
          <a:extLst>
            <a:ext uri="{FF2B5EF4-FFF2-40B4-BE49-F238E27FC236}">
              <a16:creationId xmlns:a16="http://schemas.microsoft.com/office/drawing/2014/main" id="{1DEDC1C6-8718-442D-9C2D-91F9D98238F1}"/>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168003</xdr:rowOff>
    </xdr:from>
    <xdr:to>
      <xdr:col>81</xdr:col>
      <xdr:colOff>101600</xdr:colOff>
      <xdr:row>61</xdr:row>
      <xdr:rowOff>98153</xdr:rowOff>
    </xdr:to>
    <xdr:sp macro="" textlink="">
      <xdr:nvSpPr>
        <xdr:cNvPr id="491" name="フローチャート: 判断 490">
          <a:extLst>
            <a:ext uri="{FF2B5EF4-FFF2-40B4-BE49-F238E27FC236}">
              <a16:creationId xmlns:a16="http://schemas.microsoft.com/office/drawing/2014/main" id="{1E1C0AD0-5DE0-4CE0-83CD-5C1645995A14}"/>
            </a:ext>
          </a:extLst>
        </xdr:cNvPr>
        <xdr:cNvSpPr/>
      </xdr:nvSpPr>
      <xdr:spPr>
        <a:xfrm>
          <a:off x="15430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21046</xdr:rowOff>
    </xdr:from>
    <xdr:to>
      <xdr:col>76</xdr:col>
      <xdr:colOff>165100</xdr:colOff>
      <xdr:row>60</xdr:row>
      <xdr:rowOff>122646</xdr:rowOff>
    </xdr:to>
    <xdr:sp macro="" textlink="">
      <xdr:nvSpPr>
        <xdr:cNvPr id="492" name="フローチャート: 判断 491">
          <a:extLst>
            <a:ext uri="{FF2B5EF4-FFF2-40B4-BE49-F238E27FC236}">
              <a16:creationId xmlns:a16="http://schemas.microsoft.com/office/drawing/2014/main" id="{6FC37251-4449-477B-9398-BD805A03A31E}"/>
            </a:ext>
          </a:extLst>
        </xdr:cNvPr>
        <xdr:cNvSpPr/>
      </xdr:nvSpPr>
      <xdr:spPr>
        <a:xfrm>
          <a:off x="14541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E9D7439B-1010-4410-9D19-D16FF7BEAC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76C2F06F-5831-4DC7-9485-6E6D67EFE3D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E06A89EE-A0D4-4906-941E-D19C141092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7F104D2F-2153-4176-90B1-D8D4913525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EA7650BA-E997-48A9-9955-C1B1241963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498" name="楕円 497">
          <a:extLst>
            <a:ext uri="{FF2B5EF4-FFF2-40B4-BE49-F238E27FC236}">
              <a16:creationId xmlns:a16="http://schemas.microsoft.com/office/drawing/2014/main" id="{6B121133-DA36-4A1F-ABEA-D3B00B041EE9}"/>
            </a:ext>
          </a:extLst>
        </xdr:cNvPr>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148409</xdr:rowOff>
    </xdr:from>
    <xdr:to>
      <xdr:col>76</xdr:col>
      <xdr:colOff>165100</xdr:colOff>
      <xdr:row>61</xdr:row>
      <xdr:rowOff>78559</xdr:rowOff>
    </xdr:to>
    <xdr:sp macro="" textlink="">
      <xdr:nvSpPr>
        <xdr:cNvPr id="499" name="楕円 498">
          <a:extLst>
            <a:ext uri="{FF2B5EF4-FFF2-40B4-BE49-F238E27FC236}">
              <a16:creationId xmlns:a16="http://schemas.microsoft.com/office/drawing/2014/main" id="{CBA7B59E-1EE8-45DC-AA86-722CD477D0F3}"/>
            </a:ext>
          </a:extLst>
        </xdr:cNvPr>
        <xdr:cNvSpPr/>
      </xdr:nvSpPr>
      <xdr:spPr>
        <a:xfrm>
          <a:off x="14541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122465</xdr:rowOff>
    </xdr:to>
    <xdr:cxnSp macro="">
      <xdr:nvCxnSpPr>
        <xdr:cNvPr id="500" name="直線コネクタ 499">
          <a:extLst>
            <a:ext uri="{FF2B5EF4-FFF2-40B4-BE49-F238E27FC236}">
              <a16:creationId xmlns:a16="http://schemas.microsoft.com/office/drawing/2014/main" id="{053D4227-0A42-4960-8D23-C0F9E9A88E73}"/>
            </a:ext>
          </a:extLst>
        </xdr:cNvPr>
        <xdr:cNvCxnSpPr/>
      </xdr:nvCxnSpPr>
      <xdr:spPr>
        <a:xfrm>
          <a:off x="14592300" y="10486209"/>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114680</xdr:rowOff>
    </xdr:from>
    <xdr:ext cx="405111" cy="259045"/>
    <xdr:sp macro="" textlink="">
      <xdr:nvSpPr>
        <xdr:cNvPr id="501" name="n_1aveValue【学校施設】&#10;有形固定資産減価償却率">
          <a:extLst>
            <a:ext uri="{FF2B5EF4-FFF2-40B4-BE49-F238E27FC236}">
              <a16:creationId xmlns:a16="http://schemas.microsoft.com/office/drawing/2014/main" id="{D94E06D4-3074-470E-987D-D816DA3FD231}"/>
            </a:ext>
          </a:extLst>
        </xdr:cNvPr>
        <xdr:cNvSpPr txBox="1"/>
      </xdr:nvSpPr>
      <xdr:spPr>
        <a:xfrm>
          <a:off x="15266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139173</xdr:rowOff>
    </xdr:from>
    <xdr:ext cx="405111" cy="259045"/>
    <xdr:sp macro="" textlink="">
      <xdr:nvSpPr>
        <xdr:cNvPr id="502" name="n_2aveValue【学校施設】&#10;有形固定資産減価償却率">
          <a:extLst>
            <a:ext uri="{FF2B5EF4-FFF2-40B4-BE49-F238E27FC236}">
              <a16:creationId xmlns:a16="http://schemas.microsoft.com/office/drawing/2014/main" id="{F728D274-F143-4A7A-B162-71C42FF2EF12}"/>
            </a:ext>
          </a:extLst>
        </xdr:cNvPr>
        <xdr:cNvSpPr txBox="1"/>
      </xdr:nvSpPr>
      <xdr:spPr>
        <a:xfrm>
          <a:off x="14389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503" name="n_1mainValue【学校施設】&#10;有形固定資産減価償却率">
          <a:extLst>
            <a:ext uri="{FF2B5EF4-FFF2-40B4-BE49-F238E27FC236}">
              <a16:creationId xmlns:a16="http://schemas.microsoft.com/office/drawing/2014/main" id="{FD5F209F-CFEA-4CB5-A579-E4DB5DE39857}"/>
            </a:ext>
          </a:extLst>
        </xdr:cNvPr>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69686</xdr:rowOff>
    </xdr:from>
    <xdr:ext cx="405111" cy="259045"/>
    <xdr:sp macro="" textlink="">
      <xdr:nvSpPr>
        <xdr:cNvPr id="504" name="n_2mainValue【学校施設】&#10;有形固定資産減価償却率">
          <a:extLst>
            <a:ext uri="{FF2B5EF4-FFF2-40B4-BE49-F238E27FC236}">
              <a16:creationId xmlns:a16="http://schemas.microsoft.com/office/drawing/2014/main" id="{1C0E710B-38EF-4324-A9FE-E62E0BD98400}"/>
            </a:ext>
          </a:extLst>
        </xdr:cNvPr>
        <xdr:cNvSpPr txBox="1"/>
      </xdr:nvSpPr>
      <xdr:spPr>
        <a:xfrm>
          <a:off x="14389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5" name="正方形/長方形 504">
          <a:extLst>
            <a:ext uri="{FF2B5EF4-FFF2-40B4-BE49-F238E27FC236}">
              <a16:creationId xmlns:a16="http://schemas.microsoft.com/office/drawing/2014/main" id="{5F782DE7-5E83-4382-A459-F83BAA50A0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6" name="正方形/長方形 505">
          <a:extLst>
            <a:ext uri="{FF2B5EF4-FFF2-40B4-BE49-F238E27FC236}">
              <a16:creationId xmlns:a16="http://schemas.microsoft.com/office/drawing/2014/main" id="{9CA611FD-5467-4B6A-89B0-AA6EF5D7F9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7" name="正方形/長方形 506">
          <a:extLst>
            <a:ext uri="{FF2B5EF4-FFF2-40B4-BE49-F238E27FC236}">
              <a16:creationId xmlns:a16="http://schemas.microsoft.com/office/drawing/2014/main" id="{3C3BCB72-8A89-414A-B2FA-603D07B101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8" name="正方形/長方形 507">
          <a:extLst>
            <a:ext uri="{FF2B5EF4-FFF2-40B4-BE49-F238E27FC236}">
              <a16:creationId xmlns:a16="http://schemas.microsoft.com/office/drawing/2014/main" id="{B8CAD7C5-C91E-42FA-B445-07D4E30BF4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9" name="正方形/長方形 508">
          <a:extLst>
            <a:ext uri="{FF2B5EF4-FFF2-40B4-BE49-F238E27FC236}">
              <a16:creationId xmlns:a16="http://schemas.microsoft.com/office/drawing/2014/main" id="{8CE6FCB3-1A63-49CD-9BDA-F7A9F2C2D7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0" name="正方形/長方形 509">
          <a:extLst>
            <a:ext uri="{FF2B5EF4-FFF2-40B4-BE49-F238E27FC236}">
              <a16:creationId xmlns:a16="http://schemas.microsoft.com/office/drawing/2014/main" id="{19305FB3-9F50-4C72-BC2A-E72E23BEFD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1" name="正方形/長方形 510">
          <a:extLst>
            <a:ext uri="{FF2B5EF4-FFF2-40B4-BE49-F238E27FC236}">
              <a16:creationId xmlns:a16="http://schemas.microsoft.com/office/drawing/2014/main" id="{2C522C17-CAA0-4096-B578-ADF0890A45A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2" name="正方形/長方形 511">
          <a:extLst>
            <a:ext uri="{FF2B5EF4-FFF2-40B4-BE49-F238E27FC236}">
              <a16:creationId xmlns:a16="http://schemas.microsoft.com/office/drawing/2014/main" id="{8F676B92-6B69-490A-9EF0-B772871BC9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3" name="テキスト ボックス 512">
          <a:extLst>
            <a:ext uri="{FF2B5EF4-FFF2-40B4-BE49-F238E27FC236}">
              <a16:creationId xmlns:a16="http://schemas.microsoft.com/office/drawing/2014/main" id="{609A791F-655D-4699-A51B-A0EEF966D11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4" name="直線コネクタ 513">
          <a:extLst>
            <a:ext uri="{FF2B5EF4-FFF2-40B4-BE49-F238E27FC236}">
              <a16:creationId xmlns:a16="http://schemas.microsoft.com/office/drawing/2014/main" id="{5C187643-4AC5-415F-AE27-27EC522B25C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3E050CC-5B25-4B8B-B00F-7BEF4C629E3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16" name="直線コネクタ 515">
          <a:extLst>
            <a:ext uri="{FF2B5EF4-FFF2-40B4-BE49-F238E27FC236}">
              <a16:creationId xmlns:a16="http://schemas.microsoft.com/office/drawing/2014/main" id="{DFFEF704-4B58-4FF6-80A1-2E1EEFB3212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7" name="テキスト ボックス 516">
          <a:extLst>
            <a:ext uri="{FF2B5EF4-FFF2-40B4-BE49-F238E27FC236}">
              <a16:creationId xmlns:a16="http://schemas.microsoft.com/office/drawing/2014/main" id="{6A5604F3-2086-4B3D-AA6F-1D44C42ADAA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8" name="直線コネクタ 517">
          <a:extLst>
            <a:ext uri="{FF2B5EF4-FFF2-40B4-BE49-F238E27FC236}">
              <a16:creationId xmlns:a16="http://schemas.microsoft.com/office/drawing/2014/main" id="{8BE38C3C-0575-4355-935B-EF1962EF1B1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9" name="テキスト ボックス 518">
          <a:extLst>
            <a:ext uri="{FF2B5EF4-FFF2-40B4-BE49-F238E27FC236}">
              <a16:creationId xmlns:a16="http://schemas.microsoft.com/office/drawing/2014/main" id="{FD46F737-BE87-48F1-BFD5-090A424CEFE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0" name="直線コネクタ 519">
          <a:extLst>
            <a:ext uri="{FF2B5EF4-FFF2-40B4-BE49-F238E27FC236}">
              <a16:creationId xmlns:a16="http://schemas.microsoft.com/office/drawing/2014/main" id="{792EE9D5-BD2C-40EE-800E-4A96D29E068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1" name="テキスト ボックス 520">
          <a:extLst>
            <a:ext uri="{FF2B5EF4-FFF2-40B4-BE49-F238E27FC236}">
              <a16:creationId xmlns:a16="http://schemas.microsoft.com/office/drawing/2014/main" id="{92F5CCF6-16E0-4E5B-A6A6-AA14E663F41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2" name="直線コネクタ 521">
          <a:extLst>
            <a:ext uri="{FF2B5EF4-FFF2-40B4-BE49-F238E27FC236}">
              <a16:creationId xmlns:a16="http://schemas.microsoft.com/office/drawing/2014/main" id="{CBF52076-4240-4597-B342-01DEBE89C57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3" name="テキスト ボックス 522">
          <a:extLst>
            <a:ext uri="{FF2B5EF4-FFF2-40B4-BE49-F238E27FC236}">
              <a16:creationId xmlns:a16="http://schemas.microsoft.com/office/drawing/2014/main" id="{E390C7A3-80C2-4B41-BD1A-FEB402E3402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4" name="直線コネクタ 523">
          <a:extLst>
            <a:ext uri="{FF2B5EF4-FFF2-40B4-BE49-F238E27FC236}">
              <a16:creationId xmlns:a16="http://schemas.microsoft.com/office/drawing/2014/main" id="{EFA77CEE-8E05-4263-8D5B-871DB4365C5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5" name="テキスト ボックス 524">
          <a:extLst>
            <a:ext uri="{FF2B5EF4-FFF2-40B4-BE49-F238E27FC236}">
              <a16:creationId xmlns:a16="http://schemas.microsoft.com/office/drawing/2014/main" id="{0013E952-128E-4B41-AD16-29154B1A680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6" name="直線コネクタ 525">
          <a:extLst>
            <a:ext uri="{FF2B5EF4-FFF2-40B4-BE49-F238E27FC236}">
              <a16:creationId xmlns:a16="http://schemas.microsoft.com/office/drawing/2014/main" id="{272C75E2-D180-4885-8986-A5FECF224FA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7" name="テキスト ボックス 526">
          <a:extLst>
            <a:ext uri="{FF2B5EF4-FFF2-40B4-BE49-F238E27FC236}">
              <a16:creationId xmlns:a16="http://schemas.microsoft.com/office/drawing/2014/main" id="{00FE0433-03F8-4F0D-A3AD-4C188272F7F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8" name="直線コネクタ 527">
          <a:extLst>
            <a:ext uri="{FF2B5EF4-FFF2-40B4-BE49-F238E27FC236}">
              <a16:creationId xmlns:a16="http://schemas.microsoft.com/office/drawing/2014/main" id="{4F1EFA1E-9A3F-4186-B64F-76C944E565B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9" name="テキスト ボックス 528">
          <a:extLst>
            <a:ext uri="{FF2B5EF4-FFF2-40B4-BE49-F238E27FC236}">
              <a16:creationId xmlns:a16="http://schemas.microsoft.com/office/drawing/2014/main" id="{393621EE-EE47-43E7-B3E8-046A29536FB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0" name="【学校施設】&#10;一人当たり面積グラフ枠">
          <a:extLst>
            <a:ext uri="{FF2B5EF4-FFF2-40B4-BE49-F238E27FC236}">
              <a16:creationId xmlns:a16="http://schemas.microsoft.com/office/drawing/2014/main" id="{18ECB652-C7BD-4AD1-B506-DC523523074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49530</xdr:rowOff>
    </xdr:from>
    <xdr:to>
      <xdr:col>116</xdr:col>
      <xdr:colOff>62864</xdr:colOff>
      <xdr:row>63</xdr:row>
      <xdr:rowOff>94162</xdr:rowOff>
    </xdr:to>
    <xdr:cxnSp macro="">
      <xdr:nvCxnSpPr>
        <xdr:cNvPr id="531" name="直線コネクタ 530">
          <a:extLst>
            <a:ext uri="{FF2B5EF4-FFF2-40B4-BE49-F238E27FC236}">
              <a16:creationId xmlns:a16="http://schemas.microsoft.com/office/drawing/2014/main" id="{AF50E3C7-753D-43F8-A92C-78BBFFDF1BC3}"/>
            </a:ext>
          </a:extLst>
        </xdr:cNvPr>
        <xdr:cNvCxnSpPr/>
      </xdr:nvCxnSpPr>
      <xdr:spPr>
        <a:xfrm flipV="1">
          <a:off x="22160864" y="9479280"/>
          <a:ext cx="0" cy="1416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97989</xdr:rowOff>
    </xdr:from>
    <xdr:ext cx="469744" cy="259045"/>
    <xdr:sp macro="" textlink="">
      <xdr:nvSpPr>
        <xdr:cNvPr id="532" name="【学校施設】&#10;一人当たり面積最小値テキスト">
          <a:extLst>
            <a:ext uri="{FF2B5EF4-FFF2-40B4-BE49-F238E27FC236}">
              <a16:creationId xmlns:a16="http://schemas.microsoft.com/office/drawing/2014/main" id="{E5E527A2-1AEB-4A09-959B-923F080F2B94}"/>
            </a:ext>
          </a:extLst>
        </xdr:cNvPr>
        <xdr:cNvSpPr txBox="1"/>
      </xdr:nvSpPr>
      <xdr:spPr>
        <a:xfrm>
          <a:off x="22199600" y="108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94162</xdr:rowOff>
    </xdr:from>
    <xdr:to>
      <xdr:col>116</xdr:col>
      <xdr:colOff>152400</xdr:colOff>
      <xdr:row>63</xdr:row>
      <xdr:rowOff>94162</xdr:rowOff>
    </xdr:to>
    <xdr:cxnSp macro="">
      <xdr:nvCxnSpPr>
        <xdr:cNvPr id="533" name="直線コネクタ 532">
          <a:extLst>
            <a:ext uri="{FF2B5EF4-FFF2-40B4-BE49-F238E27FC236}">
              <a16:creationId xmlns:a16="http://schemas.microsoft.com/office/drawing/2014/main" id="{11056BAF-794D-4EF9-988E-23304AE56DD9}"/>
            </a:ext>
          </a:extLst>
        </xdr:cNvPr>
        <xdr:cNvCxnSpPr/>
      </xdr:nvCxnSpPr>
      <xdr:spPr>
        <a:xfrm>
          <a:off x="22072600" y="1089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167657</xdr:rowOff>
    </xdr:from>
    <xdr:ext cx="469744" cy="259045"/>
    <xdr:sp macro="" textlink="">
      <xdr:nvSpPr>
        <xdr:cNvPr id="534" name="【学校施設】&#10;一人当たり面積最大値テキスト">
          <a:extLst>
            <a:ext uri="{FF2B5EF4-FFF2-40B4-BE49-F238E27FC236}">
              <a16:creationId xmlns:a16="http://schemas.microsoft.com/office/drawing/2014/main" id="{F06283AA-0A82-418E-BD6C-18D9F13A2438}"/>
            </a:ext>
          </a:extLst>
        </xdr:cNvPr>
        <xdr:cNvSpPr txBox="1"/>
      </xdr:nvSpPr>
      <xdr:spPr>
        <a:xfrm>
          <a:off x="221996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49530</xdr:rowOff>
    </xdr:from>
    <xdr:to>
      <xdr:col>116</xdr:col>
      <xdr:colOff>152400</xdr:colOff>
      <xdr:row>55</xdr:row>
      <xdr:rowOff>49530</xdr:rowOff>
    </xdr:to>
    <xdr:cxnSp macro="">
      <xdr:nvCxnSpPr>
        <xdr:cNvPr id="535" name="直線コネクタ 534">
          <a:extLst>
            <a:ext uri="{FF2B5EF4-FFF2-40B4-BE49-F238E27FC236}">
              <a16:creationId xmlns:a16="http://schemas.microsoft.com/office/drawing/2014/main" id="{8FD84212-145A-40E0-BA74-24E8AE57DD13}"/>
            </a:ext>
          </a:extLst>
        </xdr:cNvPr>
        <xdr:cNvCxnSpPr/>
      </xdr:nvCxnSpPr>
      <xdr:spPr>
        <a:xfrm>
          <a:off x="22072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23421</xdr:rowOff>
    </xdr:from>
    <xdr:ext cx="469744" cy="259045"/>
    <xdr:sp macro="" textlink="">
      <xdr:nvSpPr>
        <xdr:cNvPr id="536" name="【学校施設】&#10;一人当たり面積平均値テキスト">
          <a:extLst>
            <a:ext uri="{FF2B5EF4-FFF2-40B4-BE49-F238E27FC236}">
              <a16:creationId xmlns:a16="http://schemas.microsoft.com/office/drawing/2014/main" id="{841343F6-24EB-4CF7-B784-120DDCE8C251}"/>
            </a:ext>
          </a:extLst>
        </xdr:cNvPr>
        <xdr:cNvSpPr txBox="1"/>
      </xdr:nvSpPr>
      <xdr:spPr>
        <a:xfrm>
          <a:off x="22199600" y="1031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44994</xdr:rowOff>
    </xdr:from>
    <xdr:to>
      <xdr:col>116</xdr:col>
      <xdr:colOff>114300</xdr:colOff>
      <xdr:row>60</xdr:row>
      <xdr:rowOff>146594</xdr:rowOff>
    </xdr:to>
    <xdr:sp macro="" textlink="">
      <xdr:nvSpPr>
        <xdr:cNvPr id="537" name="フローチャート: 判断 536">
          <a:extLst>
            <a:ext uri="{FF2B5EF4-FFF2-40B4-BE49-F238E27FC236}">
              <a16:creationId xmlns:a16="http://schemas.microsoft.com/office/drawing/2014/main" id="{B78096C9-0D8B-4B11-AB04-35340BC0DD40}"/>
            </a:ext>
          </a:extLst>
        </xdr:cNvPr>
        <xdr:cNvSpPr/>
      </xdr:nvSpPr>
      <xdr:spPr>
        <a:xfrm>
          <a:off x="22110700" y="103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28666</xdr:rowOff>
    </xdr:from>
    <xdr:to>
      <xdr:col>112</xdr:col>
      <xdr:colOff>38100</xdr:colOff>
      <xdr:row>60</xdr:row>
      <xdr:rowOff>130266</xdr:rowOff>
    </xdr:to>
    <xdr:sp macro="" textlink="">
      <xdr:nvSpPr>
        <xdr:cNvPr id="538" name="フローチャート: 判断 537">
          <a:extLst>
            <a:ext uri="{FF2B5EF4-FFF2-40B4-BE49-F238E27FC236}">
              <a16:creationId xmlns:a16="http://schemas.microsoft.com/office/drawing/2014/main" id="{E9289A56-88FB-4622-B69F-5C5002E7AA4B}"/>
            </a:ext>
          </a:extLst>
        </xdr:cNvPr>
        <xdr:cNvSpPr/>
      </xdr:nvSpPr>
      <xdr:spPr>
        <a:xfrm>
          <a:off x="21272500" y="1031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152763</xdr:rowOff>
    </xdr:from>
    <xdr:to>
      <xdr:col>107</xdr:col>
      <xdr:colOff>101600</xdr:colOff>
      <xdr:row>61</xdr:row>
      <xdr:rowOff>82913</xdr:rowOff>
    </xdr:to>
    <xdr:sp macro="" textlink="">
      <xdr:nvSpPr>
        <xdr:cNvPr id="539" name="フローチャート: 判断 538">
          <a:extLst>
            <a:ext uri="{FF2B5EF4-FFF2-40B4-BE49-F238E27FC236}">
              <a16:creationId xmlns:a16="http://schemas.microsoft.com/office/drawing/2014/main" id="{8702233C-1D54-4C91-ABF2-F9714C499563}"/>
            </a:ext>
          </a:extLst>
        </xdr:cNvPr>
        <xdr:cNvSpPr/>
      </xdr:nvSpPr>
      <xdr:spPr>
        <a:xfrm>
          <a:off x="20383500" y="1043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9B76834-9CE5-49E3-B8BC-C9FF30CB2F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58626AF-E0DE-40EE-8468-C826D79E99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95CA2F4-3383-4E10-BFA2-614BA8C2E8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C0ADDC5-671A-48F4-9787-42B732B448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A7E4A52-44C4-4668-A5D2-0443A79D9F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134801</xdr:rowOff>
    </xdr:from>
    <xdr:to>
      <xdr:col>112</xdr:col>
      <xdr:colOff>38100</xdr:colOff>
      <xdr:row>64</xdr:row>
      <xdr:rowOff>64951</xdr:rowOff>
    </xdr:to>
    <xdr:sp macro="" textlink="">
      <xdr:nvSpPr>
        <xdr:cNvPr id="545" name="楕円 544">
          <a:extLst>
            <a:ext uri="{FF2B5EF4-FFF2-40B4-BE49-F238E27FC236}">
              <a16:creationId xmlns:a16="http://schemas.microsoft.com/office/drawing/2014/main" id="{C21A0275-320E-432B-AE66-E2283057FFC8}"/>
            </a:ext>
          </a:extLst>
        </xdr:cNvPr>
        <xdr:cNvSpPr/>
      </xdr:nvSpPr>
      <xdr:spPr>
        <a:xfrm>
          <a:off x="21272500" y="109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6350</xdr:rowOff>
    </xdr:from>
    <xdr:to>
      <xdr:col>107</xdr:col>
      <xdr:colOff>101600</xdr:colOff>
      <xdr:row>59</xdr:row>
      <xdr:rowOff>107950</xdr:rowOff>
    </xdr:to>
    <xdr:sp macro="" textlink="">
      <xdr:nvSpPr>
        <xdr:cNvPr id="546" name="楕円 545">
          <a:extLst>
            <a:ext uri="{FF2B5EF4-FFF2-40B4-BE49-F238E27FC236}">
              <a16:creationId xmlns:a16="http://schemas.microsoft.com/office/drawing/2014/main" id="{00A908A7-0B33-4581-9A96-AD8FCB5B83D5}"/>
            </a:ext>
          </a:extLst>
        </xdr:cNvPr>
        <xdr:cNvSpPr/>
      </xdr:nvSpPr>
      <xdr:spPr>
        <a:xfrm>
          <a:off x="2038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57150</xdr:rowOff>
    </xdr:from>
    <xdr:to>
      <xdr:col>111</xdr:col>
      <xdr:colOff>177800</xdr:colOff>
      <xdr:row>64</xdr:row>
      <xdr:rowOff>14151</xdr:rowOff>
    </xdr:to>
    <xdr:cxnSp macro="">
      <xdr:nvCxnSpPr>
        <xdr:cNvPr id="547" name="直線コネクタ 546">
          <a:extLst>
            <a:ext uri="{FF2B5EF4-FFF2-40B4-BE49-F238E27FC236}">
              <a16:creationId xmlns:a16="http://schemas.microsoft.com/office/drawing/2014/main" id="{049F6773-49B9-4318-9E27-40093002646F}"/>
            </a:ext>
          </a:extLst>
        </xdr:cNvPr>
        <xdr:cNvCxnSpPr/>
      </xdr:nvCxnSpPr>
      <xdr:spPr>
        <a:xfrm>
          <a:off x="20434300" y="10172700"/>
          <a:ext cx="889000" cy="81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146793</xdr:rowOff>
    </xdr:from>
    <xdr:ext cx="469744" cy="259045"/>
    <xdr:sp macro="" textlink="">
      <xdr:nvSpPr>
        <xdr:cNvPr id="548" name="n_1aveValue【学校施設】&#10;一人当たり面積">
          <a:extLst>
            <a:ext uri="{FF2B5EF4-FFF2-40B4-BE49-F238E27FC236}">
              <a16:creationId xmlns:a16="http://schemas.microsoft.com/office/drawing/2014/main" id="{6359994A-893D-4EE7-9632-7DB31A24739D}"/>
            </a:ext>
          </a:extLst>
        </xdr:cNvPr>
        <xdr:cNvSpPr txBox="1"/>
      </xdr:nvSpPr>
      <xdr:spPr>
        <a:xfrm>
          <a:off x="21075727"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74040</xdr:rowOff>
    </xdr:from>
    <xdr:ext cx="469744" cy="259045"/>
    <xdr:sp macro="" textlink="">
      <xdr:nvSpPr>
        <xdr:cNvPr id="549" name="n_2aveValue【学校施設】&#10;一人当たり面積">
          <a:extLst>
            <a:ext uri="{FF2B5EF4-FFF2-40B4-BE49-F238E27FC236}">
              <a16:creationId xmlns:a16="http://schemas.microsoft.com/office/drawing/2014/main" id="{C0C68D83-C044-442C-B4CB-F5BC101CE125}"/>
            </a:ext>
          </a:extLst>
        </xdr:cNvPr>
        <xdr:cNvSpPr txBox="1"/>
      </xdr:nvSpPr>
      <xdr:spPr>
        <a:xfrm>
          <a:off x="20199427" y="1053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56078</xdr:rowOff>
    </xdr:from>
    <xdr:ext cx="469744" cy="259045"/>
    <xdr:sp macro="" textlink="">
      <xdr:nvSpPr>
        <xdr:cNvPr id="550" name="n_1mainValue【学校施設】&#10;一人当たり面積">
          <a:extLst>
            <a:ext uri="{FF2B5EF4-FFF2-40B4-BE49-F238E27FC236}">
              <a16:creationId xmlns:a16="http://schemas.microsoft.com/office/drawing/2014/main" id="{0D1791E1-34AC-4599-A140-D7AF2324030E}"/>
            </a:ext>
          </a:extLst>
        </xdr:cNvPr>
        <xdr:cNvSpPr txBox="1"/>
      </xdr:nvSpPr>
      <xdr:spPr>
        <a:xfrm>
          <a:off x="21075727" y="1102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551" name="n_2mainValue【学校施設】&#10;一人当たり面積">
          <a:extLst>
            <a:ext uri="{FF2B5EF4-FFF2-40B4-BE49-F238E27FC236}">
              <a16:creationId xmlns:a16="http://schemas.microsoft.com/office/drawing/2014/main" id="{8F095B21-F645-47D1-B4B6-0D9384D6EB0D}"/>
            </a:ext>
          </a:extLst>
        </xdr:cNvPr>
        <xdr:cNvSpPr txBox="1"/>
      </xdr:nvSpPr>
      <xdr:spPr>
        <a:xfrm>
          <a:off x="20199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2" name="正方形/長方形 551">
          <a:extLst>
            <a:ext uri="{FF2B5EF4-FFF2-40B4-BE49-F238E27FC236}">
              <a16:creationId xmlns:a16="http://schemas.microsoft.com/office/drawing/2014/main" id="{A455F50E-8293-4706-90E7-F7C258F2F0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3" name="正方形/長方形 552">
          <a:extLst>
            <a:ext uri="{FF2B5EF4-FFF2-40B4-BE49-F238E27FC236}">
              <a16:creationId xmlns:a16="http://schemas.microsoft.com/office/drawing/2014/main" id="{2225957C-2BD5-465E-B35F-84F8F3B0DC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4" name="正方形/長方形 553">
          <a:extLst>
            <a:ext uri="{FF2B5EF4-FFF2-40B4-BE49-F238E27FC236}">
              <a16:creationId xmlns:a16="http://schemas.microsoft.com/office/drawing/2014/main" id="{3B9A565B-901D-4EE4-871E-AE87408654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5" name="正方形/長方形 554">
          <a:extLst>
            <a:ext uri="{FF2B5EF4-FFF2-40B4-BE49-F238E27FC236}">
              <a16:creationId xmlns:a16="http://schemas.microsoft.com/office/drawing/2014/main" id="{E38EBC70-0454-4787-AC46-4E6AB2157D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6" name="正方形/長方形 555">
          <a:extLst>
            <a:ext uri="{FF2B5EF4-FFF2-40B4-BE49-F238E27FC236}">
              <a16:creationId xmlns:a16="http://schemas.microsoft.com/office/drawing/2014/main" id="{74F42C53-222D-416E-BB8D-619F150B81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7" name="正方形/長方形 556">
          <a:extLst>
            <a:ext uri="{FF2B5EF4-FFF2-40B4-BE49-F238E27FC236}">
              <a16:creationId xmlns:a16="http://schemas.microsoft.com/office/drawing/2014/main" id="{154E10F8-2CAE-41BB-9C0F-C8219EF1BC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8" name="正方形/長方形 557">
          <a:extLst>
            <a:ext uri="{FF2B5EF4-FFF2-40B4-BE49-F238E27FC236}">
              <a16:creationId xmlns:a16="http://schemas.microsoft.com/office/drawing/2014/main" id="{BEACF61F-F48B-4BD4-9DF0-ABD18D8855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9" name="正方形/長方形 558">
          <a:extLst>
            <a:ext uri="{FF2B5EF4-FFF2-40B4-BE49-F238E27FC236}">
              <a16:creationId xmlns:a16="http://schemas.microsoft.com/office/drawing/2014/main" id="{28AB166B-8468-453C-890A-1A484A4AF53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0" name="テキスト ボックス 559">
          <a:extLst>
            <a:ext uri="{FF2B5EF4-FFF2-40B4-BE49-F238E27FC236}">
              <a16:creationId xmlns:a16="http://schemas.microsoft.com/office/drawing/2014/main" id="{D40DACD4-C985-4A72-8160-9B7E4EB4725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1" name="直線コネクタ 560">
          <a:extLst>
            <a:ext uri="{FF2B5EF4-FFF2-40B4-BE49-F238E27FC236}">
              <a16:creationId xmlns:a16="http://schemas.microsoft.com/office/drawing/2014/main" id="{CBBCD0EF-5012-4103-A5FA-ABBF79F794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2" name="直線コネクタ 561">
          <a:extLst>
            <a:ext uri="{FF2B5EF4-FFF2-40B4-BE49-F238E27FC236}">
              <a16:creationId xmlns:a16="http://schemas.microsoft.com/office/drawing/2014/main" id="{0B9DAE36-F194-40B1-A7C3-1A1EAEDD09D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3" name="テキスト ボックス 562">
          <a:extLst>
            <a:ext uri="{FF2B5EF4-FFF2-40B4-BE49-F238E27FC236}">
              <a16:creationId xmlns:a16="http://schemas.microsoft.com/office/drawing/2014/main" id="{1E42C4F3-95C7-4B5E-8558-A488F45E67EF}"/>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4" name="直線コネクタ 563">
          <a:extLst>
            <a:ext uri="{FF2B5EF4-FFF2-40B4-BE49-F238E27FC236}">
              <a16:creationId xmlns:a16="http://schemas.microsoft.com/office/drawing/2014/main" id="{3F739060-8ED0-4478-AEF7-59A2A93F0AE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5" name="テキスト ボックス 564">
          <a:extLst>
            <a:ext uri="{FF2B5EF4-FFF2-40B4-BE49-F238E27FC236}">
              <a16:creationId xmlns:a16="http://schemas.microsoft.com/office/drawing/2014/main" id="{F054B572-F3DE-43F8-83F0-1737FEF40D5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6" name="直線コネクタ 565">
          <a:extLst>
            <a:ext uri="{FF2B5EF4-FFF2-40B4-BE49-F238E27FC236}">
              <a16:creationId xmlns:a16="http://schemas.microsoft.com/office/drawing/2014/main" id="{DA086978-A3C7-4A1A-AFB0-82F19B76EB3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7" name="テキスト ボックス 566">
          <a:extLst>
            <a:ext uri="{FF2B5EF4-FFF2-40B4-BE49-F238E27FC236}">
              <a16:creationId xmlns:a16="http://schemas.microsoft.com/office/drawing/2014/main" id="{E7DD3FAF-C6F0-40F6-8686-D7DD3FEE571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8" name="直線コネクタ 567">
          <a:extLst>
            <a:ext uri="{FF2B5EF4-FFF2-40B4-BE49-F238E27FC236}">
              <a16:creationId xmlns:a16="http://schemas.microsoft.com/office/drawing/2014/main" id="{C05DC780-3991-4B28-9CA3-AB1F9DC584A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9" name="テキスト ボックス 568">
          <a:extLst>
            <a:ext uri="{FF2B5EF4-FFF2-40B4-BE49-F238E27FC236}">
              <a16:creationId xmlns:a16="http://schemas.microsoft.com/office/drawing/2014/main" id="{5E1AFBBC-58C0-4BF6-BA74-4F67584693F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0" name="直線コネクタ 569">
          <a:extLst>
            <a:ext uri="{FF2B5EF4-FFF2-40B4-BE49-F238E27FC236}">
              <a16:creationId xmlns:a16="http://schemas.microsoft.com/office/drawing/2014/main" id="{66D8F191-88B7-4065-9D2A-3BB2236EB78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1" name="テキスト ボックス 570">
          <a:extLst>
            <a:ext uri="{FF2B5EF4-FFF2-40B4-BE49-F238E27FC236}">
              <a16:creationId xmlns:a16="http://schemas.microsoft.com/office/drawing/2014/main" id="{9DBB11AF-6D2A-447B-8DFD-FCF34D32619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2" name="直線コネクタ 571">
          <a:extLst>
            <a:ext uri="{FF2B5EF4-FFF2-40B4-BE49-F238E27FC236}">
              <a16:creationId xmlns:a16="http://schemas.microsoft.com/office/drawing/2014/main" id="{118EBB4B-3B2D-40F3-A01A-8602956EB58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3" name="テキスト ボックス 572">
          <a:extLst>
            <a:ext uri="{FF2B5EF4-FFF2-40B4-BE49-F238E27FC236}">
              <a16:creationId xmlns:a16="http://schemas.microsoft.com/office/drawing/2014/main" id="{E15AFB61-7798-41FD-8297-42461D3C8AED}"/>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4" name="直線コネクタ 573">
          <a:extLst>
            <a:ext uri="{FF2B5EF4-FFF2-40B4-BE49-F238E27FC236}">
              <a16:creationId xmlns:a16="http://schemas.microsoft.com/office/drawing/2014/main" id="{D0AB1520-3FB5-46D3-B68C-36A52552A0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5" name="テキスト ボックス 574">
          <a:extLst>
            <a:ext uri="{FF2B5EF4-FFF2-40B4-BE49-F238E27FC236}">
              <a16:creationId xmlns:a16="http://schemas.microsoft.com/office/drawing/2014/main" id="{BE5186A6-54FE-4C6F-B12A-FF54D2AEAB2E}"/>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6" name="【児童館】&#10;有形固定資産減価償却率グラフ枠">
          <a:extLst>
            <a:ext uri="{FF2B5EF4-FFF2-40B4-BE49-F238E27FC236}">
              <a16:creationId xmlns:a16="http://schemas.microsoft.com/office/drawing/2014/main" id="{C20DD829-5621-4218-B6CC-20E8F76AFC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85</xdr:row>
      <xdr:rowOff>42999</xdr:rowOff>
    </xdr:to>
    <xdr:cxnSp macro="">
      <xdr:nvCxnSpPr>
        <xdr:cNvPr id="577" name="直線コネクタ 576">
          <a:extLst>
            <a:ext uri="{FF2B5EF4-FFF2-40B4-BE49-F238E27FC236}">
              <a16:creationId xmlns:a16="http://schemas.microsoft.com/office/drawing/2014/main" id="{D2E6E411-04AD-4290-AA51-2819DE079B70}"/>
            </a:ext>
          </a:extLst>
        </xdr:cNvPr>
        <xdr:cNvCxnSpPr/>
      </xdr:nvCxnSpPr>
      <xdr:spPr>
        <a:xfrm flipV="1">
          <a:off x="16318864" y="13393238"/>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46826</xdr:rowOff>
    </xdr:from>
    <xdr:ext cx="405111" cy="259045"/>
    <xdr:sp macro="" textlink="">
      <xdr:nvSpPr>
        <xdr:cNvPr id="578" name="【児童館】&#10;有形固定資産減価償却率最小値テキスト">
          <a:extLst>
            <a:ext uri="{FF2B5EF4-FFF2-40B4-BE49-F238E27FC236}">
              <a16:creationId xmlns:a16="http://schemas.microsoft.com/office/drawing/2014/main" id="{BBB305A1-35D5-4BAF-BD59-3E1C38C984D5}"/>
            </a:ext>
          </a:extLst>
        </xdr:cNvPr>
        <xdr:cNvSpPr txBox="1"/>
      </xdr:nvSpPr>
      <xdr:spPr>
        <a:xfrm>
          <a:off x="16357600" y="14620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42999</xdr:rowOff>
    </xdr:from>
    <xdr:to>
      <xdr:col>86</xdr:col>
      <xdr:colOff>25400</xdr:colOff>
      <xdr:row>85</xdr:row>
      <xdr:rowOff>42999</xdr:rowOff>
    </xdr:to>
    <xdr:cxnSp macro="">
      <xdr:nvCxnSpPr>
        <xdr:cNvPr id="579" name="直線コネクタ 578">
          <a:extLst>
            <a:ext uri="{FF2B5EF4-FFF2-40B4-BE49-F238E27FC236}">
              <a16:creationId xmlns:a16="http://schemas.microsoft.com/office/drawing/2014/main" id="{6613A9F7-9419-4703-A81A-001418D539A6}"/>
            </a:ext>
          </a:extLst>
        </xdr:cNvPr>
        <xdr:cNvCxnSpPr/>
      </xdr:nvCxnSpPr>
      <xdr:spPr>
        <a:xfrm>
          <a:off x="16230600" y="1461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405111" cy="259045"/>
    <xdr:sp macro="" textlink="">
      <xdr:nvSpPr>
        <xdr:cNvPr id="580" name="【児童館】&#10;有形固定資産減価償却率最大値テキスト">
          <a:extLst>
            <a:ext uri="{FF2B5EF4-FFF2-40B4-BE49-F238E27FC236}">
              <a16:creationId xmlns:a16="http://schemas.microsoft.com/office/drawing/2014/main" id="{AE26BB39-DDFF-4F0D-BD47-DB58CE7D692D}"/>
            </a:ext>
          </a:extLst>
        </xdr:cNvPr>
        <xdr:cNvSpPr txBox="1"/>
      </xdr:nvSpPr>
      <xdr:spPr>
        <a:xfrm>
          <a:off x="16357600" y="1316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581" name="直線コネクタ 580">
          <a:extLst>
            <a:ext uri="{FF2B5EF4-FFF2-40B4-BE49-F238E27FC236}">
              <a16:creationId xmlns:a16="http://schemas.microsoft.com/office/drawing/2014/main" id="{39EE68C8-DBBD-472A-95C8-587648EA8F08}"/>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582" name="【児童館】&#10;有形固定資産減価償却率平均値テキスト">
          <a:extLst>
            <a:ext uri="{FF2B5EF4-FFF2-40B4-BE49-F238E27FC236}">
              <a16:creationId xmlns:a16="http://schemas.microsoft.com/office/drawing/2014/main" id="{C1F5E4AB-8BDE-45AD-A209-499D899D36CC}"/>
            </a:ext>
          </a:extLst>
        </xdr:cNvPr>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583" name="フローチャート: 判断 582">
          <a:extLst>
            <a:ext uri="{FF2B5EF4-FFF2-40B4-BE49-F238E27FC236}">
              <a16:creationId xmlns:a16="http://schemas.microsoft.com/office/drawing/2014/main" id="{1FBBBCB0-638F-4A11-B64D-A510800F0FB8}"/>
            </a:ext>
          </a:extLst>
        </xdr:cNvPr>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65677</xdr:rowOff>
    </xdr:from>
    <xdr:to>
      <xdr:col>81</xdr:col>
      <xdr:colOff>101600</xdr:colOff>
      <xdr:row>81</xdr:row>
      <xdr:rowOff>167277</xdr:rowOff>
    </xdr:to>
    <xdr:sp macro="" textlink="">
      <xdr:nvSpPr>
        <xdr:cNvPr id="584" name="フローチャート: 判断 583">
          <a:extLst>
            <a:ext uri="{FF2B5EF4-FFF2-40B4-BE49-F238E27FC236}">
              <a16:creationId xmlns:a16="http://schemas.microsoft.com/office/drawing/2014/main" id="{A47826D1-0BE5-4679-8970-133F9DF9E8F0}"/>
            </a:ext>
          </a:extLst>
        </xdr:cNvPr>
        <xdr:cNvSpPr/>
      </xdr:nvSpPr>
      <xdr:spPr>
        <a:xfrm>
          <a:off x="15430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585" name="フローチャート: 判断 584">
          <a:extLst>
            <a:ext uri="{FF2B5EF4-FFF2-40B4-BE49-F238E27FC236}">
              <a16:creationId xmlns:a16="http://schemas.microsoft.com/office/drawing/2014/main" id="{21A52720-423C-4AB1-8614-3282C885BB61}"/>
            </a:ext>
          </a:extLst>
        </xdr:cNvPr>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FECDEE8D-D5C3-4A36-AF2D-5580E128DE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EBC51DE3-E181-498B-8CC3-A8F989A6545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F6720B3B-1C9E-41D1-B210-12D4F378A2B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B6572415-8800-422D-A61A-A9D03009B98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6E499C6-E72A-4F04-AD59-2ED455DADC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111398</xdr:rowOff>
    </xdr:from>
    <xdr:to>
      <xdr:col>81</xdr:col>
      <xdr:colOff>101600</xdr:colOff>
      <xdr:row>86</xdr:row>
      <xdr:rowOff>41548</xdr:rowOff>
    </xdr:to>
    <xdr:sp macro="" textlink="">
      <xdr:nvSpPr>
        <xdr:cNvPr id="591" name="楕円 590">
          <a:extLst>
            <a:ext uri="{FF2B5EF4-FFF2-40B4-BE49-F238E27FC236}">
              <a16:creationId xmlns:a16="http://schemas.microsoft.com/office/drawing/2014/main" id="{C19DBDFD-51FC-49CB-AD4D-935D994B9A22}"/>
            </a:ext>
          </a:extLst>
        </xdr:cNvPr>
        <xdr:cNvSpPr/>
      </xdr:nvSpPr>
      <xdr:spPr>
        <a:xfrm>
          <a:off x="15430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12354</xdr:rowOff>
    </xdr:from>
    <xdr:ext cx="405111" cy="259045"/>
    <xdr:sp macro="" textlink="">
      <xdr:nvSpPr>
        <xdr:cNvPr id="592" name="n_1aveValue【児童館】&#10;有形固定資産減価償却率">
          <a:extLst>
            <a:ext uri="{FF2B5EF4-FFF2-40B4-BE49-F238E27FC236}">
              <a16:creationId xmlns:a16="http://schemas.microsoft.com/office/drawing/2014/main" id="{F2356509-C3EC-455A-9B3E-CDF511EE8968}"/>
            </a:ext>
          </a:extLst>
        </xdr:cNvPr>
        <xdr:cNvSpPr txBox="1"/>
      </xdr:nvSpPr>
      <xdr:spPr>
        <a:xfrm>
          <a:off x="152660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162577</xdr:rowOff>
    </xdr:from>
    <xdr:ext cx="405111" cy="259045"/>
    <xdr:sp macro="" textlink="">
      <xdr:nvSpPr>
        <xdr:cNvPr id="593" name="n_2aveValue【児童館】&#10;有形固定資産減価償却率">
          <a:extLst>
            <a:ext uri="{FF2B5EF4-FFF2-40B4-BE49-F238E27FC236}">
              <a16:creationId xmlns:a16="http://schemas.microsoft.com/office/drawing/2014/main" id="{4AC3620E-6ABF-48CA-AE96-94FE645D2758}"/>
            </a:ext>
          </a:extLst>
        </xdr:cNvPr>
        <xdr:cNvSpPr txBox="1"/>
      </xdr:nvSpPr>
      <xdr:spPr>
        <a:xfrm>
          <a:off x="14389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32675</xdr:rowOff>
    </xdr:from>
    <xdr:ext cx="405111" cy="259045"/>
    <xdr:sp macro="" textlink="">
      <xdr:nvSpPr>
        <xdr:cNvPr id="594" name="n_1mainValue【児童館】&#10;有形固定資産減価償却率">
          <a:extLst>
            <a:ext uri="{FF2B5EF4-FFF2-40B4-BE49-F238E27FC236}">
              <a16:creationId xmlns:a16="http://schemas.microsoft.com/office/drawing/2014/main" id="{3EC22C7F-D707-4DD5-B202-A52D3FBF4E77}"/>
            </a:ext>
          </a:extLst>
        </xdr:cNvPr>
        <xdr:cNvSpPr txBox="1"/>
      </xdr:nvSpPr>
      <xdr:spPr>
        <a:xfrm>
          <a:off x="152660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a:extLst>
            <a:ext uri="{FF2B5EF4-FFF2-40B4-BE49-F238E27FC236}">
              <a16:creationId xmlns:a16="http://schemas.microsoft.com/office/drawing/2014/main" id="{286E3D3C-F784-4A5E-9EC8-5F80F599FA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a:extLst>
            <a:ext uri="{FF2B5EF4-FFF2-40B4-BE49-F238E27FC236}">
              <a16:creationId xmlns:a16="http://schemas.microsoft.com/office/drawing/2014/main" id="{9E7D6253-1DEA-411B-B3C1-7B15A3EC2B8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a:extLst>
            <a:ext uri="{FF2B5EF4-FFF2-40B4-BE49-F238E27FC236}">
              <a16:creationId xmlns:a16="http://schemas.microsoft.com/office/drawing/2014/main" id="{DFE3496E-8974-44A1-B137-02F65980EF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a:extLst>
            <a:ext uri="{FF2B5EF4-FFF2-40B4-BE49-F238E27FC236}">
              <a16:creationId xmlns:a16="http://schemas.microsoft.com/office/drawing/2014/main" id="{02B615FD-0F2F-4AFB-A57E-820B38191B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a:extLst>
            <a:ext uri="{FF2B5EF4-FFF2-40B4-BE49-F238E27FC236}">
              <a16:creationId xmlns:a16="http://schemas.microsoft.com/office/drawing/2014/main" id="{F8802565-D531-4167-A807-E306218095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a:extLst>
            <a:ext uri="{FF2B5EF4-FFF2-40B4-BE49-F238E27FC236}">
              <a16:creationId xmlns:a16="http://schemas.microsoft.com/office/drawing/2014/main" id="{4CCE8482-BC8C-44B4-B51C-77464E4377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a:extLst>
            <a:ext uri="{FF2B5EF4-FFF2-40B4-BE49-F238E27FC236}">
              <a16:creationId xmlns:a16="http://schemas.microsoft.com/office/drawing/2014/main" id="{3D50CB4D-C383-4534-8AAA-D0672B3280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a:extLst>
            <a:ext uri="{FF2B5EF4-FFF2-40B4-BE49-F238E27FC236}">
              <a16:creationId xmlns:a16="http://schemas.microsoft.com/office/drawing/2014/main" id="{671EA41E-7385-4127-AC56-64BA1E54A10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a:extLst>
            <a:ext uri="{FF2B5EF4-FFF2-40B4-BE49-F238E27FC236}">
              <a16:creationId xmlns:a16="http://schemas.microsoft.com/office/drawing/2014/main" id="{F18D91F6-7CF5-481B-B780-116D0CFDE2A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a:extLst>
            <a:ext uri="{FF2B5EF4-FFF2-40B4-BE49-F238E27FC236}">
              <a16:creationId xmlns:a16="http://schemas.microsoft.com/office/drawing/2014/main" id="{4D0B6D18-259C-4BB4-8E03-021312CBEEB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5" name="直線コネクタ 604">
          <a:extLst>
            <a:ext uri="{FF2B5EF4-FFF2-40B4-BE49-F238E27FC236}">
              <a16:creationId xmlns:a16="http://schemas.microsoft.com/office/drawing/2014/main" id="{CCD4CE47-DAC6-45CD-9A4B-E9D5DD474D3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61E9D0F4-53B3-4337-97DD-450C7788B33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7" name="直線コネクタ 606">
          <a:extLst>
            <a:ext uri="{FF2B5EF4-FFF2-40B4-BE49-F238E27FC236}">
              <a16:creationId xmlns:a16="http://schemas.microsoft.com/office/drawing/2014/main" id="{2163E4B6-EA90-4013-A0E2-94B39E22095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8" name="テキスト ボックス 607">
          <a:extLst>
            <a:ext uri="{FF2B5EF4-FFF2-40B4-BE49-F238E27FC236}">
              <a16:creationId xmlns:a16="http://schemas.microsoft.com/office/drawing/2014/main" id="{0EFCBBF0-B273-4FEB-8F28-784A4F1B98F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9" name="直線コネクタ 608">
          <a:extLst>
            <a:ext uri="{FF2B5EF4-FFF2-40B4-BE49-F238E27FC236}">
              <a16:creationId xmlns:a16="http://schemas.microsoft.com/office/drawing/2014/main" id="{B0034D85-F6A3-4CF2-9861-161E39B3715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10" name="テキスト ボックス 609">
          <a:extLst>
            <a:ext uri="{FF2B5EF4-FFF2-40B4-BE49-F238E27FC236}">
              <a16:creationId xmlns:a16="http://schemas.microsoft.com/office/drawing/2014/main" id="{6CCB0BD4-62AE-41EA-B97C-94200A71E77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11" name="直線コネクタ 610">
          <a:extLst>
            <a:ext uri="{FF2B5EF4-FFF2-40B4-BE49-F238E27FC236}">
              <a16:creationId xmlns:a16="http://schemas.microsoft.com/office/drawing/2014/main" id="{D582BB58-74D2-42C9-BD17-EE49530C080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2" name="テキスト ボックス 611">
          <a:extLst>
            <a:ext uri="{FF2B5EF4-FFF2-40B4-BE49-F238E27FC236}">
              <a16:creationId xmlns:a16="http://schemas.microsoft.com/office/drawing/2014/main" id="{42B46D2F-E13A-4DE3-B52E-38BE10B07D9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3" name="直線コネクタ 612">
          <a:extLst>
            <a:ext uri="{FF2B5EF4-FFF2-40B4-BE49-F238E27FC236}">
              <a16:creationId xmlns:a16="http://schemas.microsoft.com/office/drawing/2014/main" id="{F031F6E0-887D-4DD6-A408-822500D8316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4" name="テキスト ボックス 613">
          <a:extLst>
            <a:ext uri="{FF2B5EF4-FFF2-40B4-BE49-F238E27FC236}">
              <a16:creationId xmlns:a16="http://schemas.microsoft.com/office/drawing/2014/main" id="{3859AC9D-96EE-4361-B351-361994C99B7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5" name="直線コネクタ 614">
          <a:extLst>
            <a:ext uri="{FF2B5EF4-FFF2-40B4-BE49-F238E27FC236}">
              <a16:creationId xmlns:a16="http://schemas.microsoft.com/office/drawing/2014/main" id="{83CDEF87-4B47-4F77-9E05-06C91D76963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6" name="テキスト ボックス 615">
          <a:extLst>
            <a:ext uri="{FF2B5EF4-FFF2-40B4-BE49-F238E27FC236}">
              <a16:creationId xmlns:a16="http://schemas.microsoft.com/office/drawing/2014/main" id="{7374068D-18CB-4B9A-AC43-103409EC05F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a:extLst>
            <a:ext uri="{FF2B5EF4-FFF2-40B4-BE49-F238E27FC236}">
              <a16:creationId xmlns:a16="http://schemas.microsoft.com/office/drawing/2014/main" id="{0875DA75-988C-4422-BDE3-EB762AE12DB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a:extLst>
            <a:ext uri="{FF2B5EF4-FFF2-40B4-BE49-F238E27FC236}">
              <a16:creationId xmlns:a16="http://schemas.microsoft.com/office/drawing/2014/main" id="{0C0A5905-6772-4CF3-AE8B-982967EDDC3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児童館】&#10;一人当たり面積グラフ枠">
          <a:extLst>
            <a:ext uri="{FF2B5EF4-FFF2-40B4-BE49-F238E27FC236}">
              <a16:creationId xmlns:a16="http://schemas.microsoft.com/office/drawing/2014/main" id="{76BDABE4-B428-4238-ABB8-677ABE676E2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100693</xdr:rowOff>
    </xdr:from>
    <xdr:to>
      <xdr:col>116</xdr:col>
      <xdr:colOff>62864</xdr:colOff>
      <xdr:row>86</xdr:row>
      <xdr:rowOff>38100</xdr:rowOff>
    </xdr:to>
    <xdr:cxnSp macro="">
      <xdr:nvCxnSpPr>
        <xdr:cNvPr id="620" name="直線コネクタ 619">
          <a:extLst>
            <a:ext uri="{FF2B5EF4-FFF2-40B4-BE49-F238E27FC236}">
              <a16:creationId xmlns:a16="http://schemas.microsoft.com/office/drawing/2014/main" id="{C7764C64-701E-41B2-9254-DE6933C8DEBA}"/>
            </a:ext>
          </a:extLst>
        </xdr:cNvPr>
        <xdr:cNvCxnSpPr/>
      </xdr:nvCxnSpPr>
      <xdr:spPr>
        <a:xfrm flipV="1">
          <a:off x="22160864" y="13302343"/>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21" name="【児童館】&#10;一人当たり面積最小値テキスト">
          <a:extLst>
            <a:ext uri="{FF2B5EF4-FFF2-40B4-BE49-F238E27FC236}">
              <a16:creationId xmlns:a16="http://schemas.microsoft.com/office/drawing/2014/main" id="{9D1FB960-E9C8-4743-9AE0-CD341736C282}"/>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22" name="直線コネクタ 621">
          <a:extLst>
            <a:ext uri="{FF2B5EF4-FFF2-40B4-BE49-F238E27FC236}">
              <a16:creationId xmlns:a16="http://schemas.microsoft.com/office/drawing/2014/main" id="{E44F4424-DAB3-4670-ACBC-FD633CE02B59}"/>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47370</xdr:rowOff>
    </xdr:from>
    <xdr:ext cx="469744" cy="259045"/>
    <xdr:sp macro="" textlink="">
      <xdr:nvSpPr>
        <xdr:cNvPr id="623" name="【児童館】&#10;一人当たり面積最大値テキスト">
          <a:extLst>
            <a:ext uri="{FF2B5EF4-FFF2-40B4-BE49-F238E27FC236}">
              <a16:creationId xmlns:a16="http://schemas.microsoft.com/office/drawing/2014/main" id="{4CDAAAC8-6D0B-4EED-B3BC-8262AF400D3F}"/>
            </a:ext>
          </a:extLst>
        </xdr:cNvPr>
        <xdr:cNvSpPr txBox="1"/>
      </xdr:nvSpPr>
      <xdr:spPr>
        <a:xfrm>
          <a:off x="22199600" y="130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100693</xdr:rowOff>
    </xdr:from>
    <xdr:to>
      <xdr:col>116</xdr:col>
      <xdr:colOff>152400</xdr:colOff>
      <xdr:row>77</xdr:row>
      <xdr:rowOff>100693</xdr:rowOff>
    </xdr:to>
    <xdr:cxnSp macro="">
      <xdr:nvCxnSpPr>
        <xdr:cNvPr id="624" name="直線コネクタ 623">
          <a:extLst>
            <a:ext uri="{FF2B5EF4-FFF2-40B4-BE49-F238E27FC236}">
              <a16:creationId xmlns:a16="http://schemas.microsoft.com/office/drawing/2014/main" id="{BBAE1840-73DA-4A5C-8CF3-FC8E6843A10C}"/>
            </a:ext>
          </a:extLst>
        </xdr:cNvPr>
        <xdr:cNvCxnSpPr/>
      </xdr:nvCxnSpPr>
      <xdr:spPr>
        <a:xfrm>
          <a:off x="22072600" y="1330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85470</xdr:rowOff>
    </xdr:from>
    <xdr:ext cx="469744" cy="259045"/>
    <xdr:sp macro="" textlink="">
      <xdr:nvSpPr>
        <xdr:cNvPr id="625" name="【児童館】&#10;一人当たり面積平均値テキスト">
          <a:extLst>
            <a:ext uri="{FF2B5EF4-FFF2-40B4-BE49-F238E27FC236}">
              <a16:creationId xmlns:a16="http://schemas.microsoft.com/office/drawing/2014/main" id="{9CA7DAFE-34E4-4D8E-B568-C0897F03088C}"/>
            </a:ext>
          </a:extLst>
        </xdr:cNvPr>
        <xdr:cNvSpPr txBox="1"/>
      </xdr:nvSpPr>
      <xdr:spPr>
        <a:xfrm>
          <a:off x="22199600" y="141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107043</xdr:rowOff>
    </xdr:from>
    <xdr:to>
      <xdr:col>116</xdr:col>
      <xdr:colOff>114300</xdr:colOff>
      <xdr:row>83</xdr:row>
      <xdr:rowOff>37193</xdr:rowOff>
    </xdr:to>
    <xdr:sp macro="" textlink="">
      <xdr:nvSpPr>
        <xdr:cNvPr id="626" name="フローチャート: 判断 625">
          <a:extLst>
            <a:ext uri="{FF2B5EF4-FFF2-40B4-BE49-F238E27FC236}">
              <a16:creationId xmlns:a16="http://schemas.microsoft.com/office/drawing/2014/main" id="{04F1B824-5243-4604-A7DB-65D1DD9E7169}"/>
            </a:ext>
          </a:extLst>
        </xdr:cNvPr>
        <xdr:cNvSpPr/>
      </xdr:nvSpPr>
      <xdr:spPr>
        <a:xfrm>
          <a:off x="22110700" y="141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627" name="フローチャート: 判断 626">
          <a:extLst>
            <a:ext uri="{FF2B5EF4-FFF2-40B4-BE49-F238E27FC236}">
              <a16:creationId xmlns:a16="http://schemas.microsoft.com/office/drawing/2014/main" id="{91F06878-BD12-4527-A909-7588542295EF}"/>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28" name="フローチャート: 判断 627">
          <a:extLst>
            <a:ext uri="{FF2B5EF4-FFF2-40B4-BE49-F238E27FC236}">
              <a16:creationId xmlns:a16="http://schemas.microsoft.com/office/drawing/2014/main" id="{CC006963-DCD7-410E-8E05-2BB3A4F5E632}"/>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C561C285-6E92-48AB-9F9D-E0162C604CD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5F1A5C81-85DC-4C61-8ED2-E7C8A3DAB9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A0DB158F-A05F-40E6-BCA2-1179BEFDC4B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F75C4467-6682-40A7-A829-C9BCBA996C7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520F689-FBE3-4609-8ED9-F24A28B377B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74386</xdr:rowOff>
    </xdr:from>
    <xdr:to>
      <xdr:col>112</xdr:col>
      <xdr:colOff>38100</xdr:colOff>
      <xdr:row>87</xdr:row>
      <xdr:rowOff>4536</xdr:rowOff>
    </xdr:to>
    <xdr:sp macro="" textlink="">
      <xdr:nvSpPr>
        <xdr:cNvPr id="634" name="楕円 633">
          <a:extLst>
            <a:ext uri="{FF2B5EF4-FFF2-40B4-BE49-F238E27FC236}">
              <a16:creationId xmlns:a16="http://schemas.microsoft.com/office/drawing/2014/main" id="{3D81CEDB-B393-4D0C-8934-0FD7A2A05914}"/>
            </a:ext>
          </a:extLst>
        </xdr:cNvPr>
        <xdr:cNvSpPr/>
      </xdr:nvSpPr>
      <xdr:spPr>
        <a:xfrm>
          <a:off x="21272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143527</xdr:rowOff>
    </xdr:from>
    <xdr:ext cx="469744" cy="259045"/>
    <xdr:sp macro="" textlink="">
      <xdr:nvSpPr>
        <xdr:cNvPr id="635" name="n_1aveValue【児童館】&#10;一人当たり面積">
          <a:extLst>
            <a:ext uri="{FF2B5EF4-FFF2-40B4-BE49-F238E27FC236}">
              <a16:creationId xmlns:a16="http://schemas.microsoft.com/office/drawing/2014/main" id="{B311C2E7-EBAD-4E44-ABF8-E61B892073B8}"/>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636" name="n_2aveValue【児童館】&#10;一人当たり面積">
          <a:extLst>
            <a:ext uri="{FF2B5EF4-FFF2-40B4-BE49-F238E27FC236}">
              <a16:creationId xmlns:a16="http://schemas.microsoft.com/office/drawing/2014/main" id="{B1BE0CBA-D383-40EF-846A-64C5640C98D2}"/>
            </a:ext>
          </a:extLst>
        </xdr:cNvPr>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167113</xdr:rowOff>
    </xdr:from>
    <xdr:ext cx="469744" cy="259045"/>
    <xdr:sp macro="" textlink="">
      <xdr:nvSpPr>
        <xdr:cNvPr id="637" name="n_1mainValue【児童館】&#10;一人当たり面積">
          <a:extLst>
            <a:ext uri="{FF2B5EF4-FFF2-40B4-BE49-F238E27FC236}">
              <a16:creationId xmlns:a16="http://schemas.microsoft.com/office/drawing/2014/main" id="{DC02FCCA-EFC8-4A50-B635-0FB7B6E16E40}"/>
            </a:ext>
          </a:extLst>
        </xdr:cNvPr>
        <xdr:cNvSpPr txBox="1"/>
      </xdr:nvSpPr>
      <xdr:spPr>
        <a:xfrm>
          <a:off x="210757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AAB8FEC5-1E43-43BF-9D22-37BB9C40DF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BE97346F-E6C0-4E45-B8DF-0EDEE7C6E5F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AAB2FEFA-B63F-4ACB-96FE-BB6C43C752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F79DABC2-4926-4575-A2C3-06AFB35CA16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A05061FA-F615-44CF-801C-8DE34237C02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922B02E-4BE2-4E89-B159-B8B204487A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6232227B-F13B-42C3-98CB-6B1B1BCEB7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7738139F-D829-4DD5-AD7E-0E1D5EA3A7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60F8408C-87CE-4354-AA11-CA51434EC36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8616A294-5A6A-4CE8-8A9A-7C0CCD0E02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48" name="テキスト ボックス 647">
          <a:extLst>
            <a:ext uri="{FF2B5EF4-FFF2-40B4-BE49-F238E27FC236}">
              <a16:creationId xmlns:a16="http://schemas.microsoft.com/office/drawing/2014/main" id="{A0A94FA6-ABB4-4EC1-80F0-571E73772323}"/>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FAB128E5-6B76-4A25-AD22-CDF56677EF4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650" name="テキスト ボックス 649">
          <a:extLst>
            <a:ext uri="{FF2B5EF4-FFF2-40B4-BE49-F238E27FC236}">
              <a16:creationId xmlns:a16="http://schemas.microsoft.com/office/drawing/2014/main" id="{51F05140-29D5-47D8-9E5A-0BD825976103}"/>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A906EEB1-8999-4AD4-923C-B125208A3EC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A8FD25F9-CCE6-4033-AAC4-968791F584A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737385CB-C569-4990-875D-F64CC9E25D4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F4F6C1AB-1B91-41CB-8B53-6F03F8A68F7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28EAF38E-A972-43C2-92F3-74547F770E9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4A284220-0A7E-4421-A863-9D6BF445395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1EF7483-00D5-4B95-A238-29191F16D4F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FE5EB61E-A14F-4108-BF60-62344CA708A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2EC4253B-3451-428F-9504-71F25709963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0" name="テキスト ボックス 659">
          <a:extLst>
            <a:ext uri="{FF2B5EF4-FFF2-40B4-BE49-F238E27FC236}">
              <a16:creationId xmlns:a16="http://schemas.microsoft.com/office/drawing/2014/main" id="{B7645B58-1803-4C88-9227-B95CEFE67A2D}"/>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7ED96B-4DA7-4D9D-BB79-8E02EC81CC3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2" name="テキスト ボックス 661">
          <a:extLst>
            <a:ext uri="{FF2B5EF4-FFF2-40B4-BE49-F238E27FC236}">
              <a16:creationId xmlns:a16="http://schemas.microsoft.com/office/drawing/2014/main" id="{8336A995-6648-4AD8-A8B3-7E321555509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87064F8-3E53-4632-B38E-26C040319D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108</xdr:row>
      <xdr:rowOff>37012</xdr:rowOff>
    </xdr:to>
    <xdr:cxnSp macro="">
      <xdr:nvCxnSpPr>
        <xdr:cNvPr id="664" name="直線コネクタ 663">
          <a:extLst>
            <a:ext uri="{FF2B5EF4-FFF2-40B4-BE49-F238E27FC236}">
              <a16:creationId xmlns:a16="http://schemas.microsoft.com/office/drawing/2014/main" id="{3C1C1ACE-040D-4555-B4BC-AAC1104D104F}"/>
            </a:ext>
          </a:extLst>
        </xdr:cNvPr>
        <xdr:cNvCxnSpPr/>
      </xdr:nvCxnSpPr>
      <xdr:spPr>
        <a:xfrm flipV="1">
          <a:off x="16318864" y="17195074"/>
          <a:ext cx="0" cy="135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40839</xdr:rowOff>
    </xdr:from>
    <xdr:ext cx="405111" cy="259045"/>
    <xdr:sp macro="" textlink="">
      <xdr:nvSpPr>
        <xdr:cNvPr id="665" name="【公民館】&#10;有形固定資産減価償却率最小値テキスト">
          <a:extLst>
            <a:ext uri="{FF2B5EF4-FFF2-40B4-BE49-F238E27FC236}">
              <a16:creationId xmlns:a16="http://schemas.microsoft.com/office/drawing/2014/main" id="{FA5006A5-65ED-477E-91D5-ED03AE07A0AA}"/>
            </a:ext>
          </a:extLst>
        </xdr:cNvPr>
        <xdr:cNvSpPr txBox="1"/>
      </xdr:nvSpPr>
      <xdr:spPr>
        <a:xfrm>
          <a:off x="16357600" y="1855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37012</xdr:rowOff>
    </xdr:from>
    <xdr:to>
      <xdr:col>86</xdr:col>
      <xdr:colOff>25400</xdr:colOff>
      <xdr:row>108</xdr:row>
      <xdr:rowOff>37012</xdr:rowOff>
    </xdr:to>
    <xdr:cxnSp macro="">
      <xdr:nvCxnSpPr>
        <xdr:cNvPr id="666" name="直線コネクタ 665">
          <a:extLst>
            <a:ext uri="{FF2B5EF4-FFF2-40B4-BE49-F238E27FC236}">
              <a16:creationId xmlns:a16="http://schemas.microsoft.com/office/drawing/2014/main" id="{3AB454CB-42FC-465B-8B9C-8A423F6288B4}"/>
            </a:ext>
          </a:extLst>
        </xdr:cNvPr>
        <xdr:cNvCxnSpPr/>
      </xdr:nvCxnSpPr>
      <xdr:spPr>
        <a:xfrm>
          <a:off x="16230600" y="1855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405111" cy="259045"/>
    <xdr:sp macro="" textlink="">
      <xdr:nvSpPr>
        <xdr:cNvPr id="667" name="【公民館】&#10;有形固定資産減価償却率最大値テキスト">
          <a:extLst>
            <a:ext uri="{FF2B5EF4-FFF2-40B4-BE49-F238E27FC236}">
              <a16:creationId xmlns:a16="http://schemas.microsoft.com/office/drawing/2014/main" id="{A28AF1EC-54AD-47D3-ACF7-5AB851ECCFC5}"/>
            </a:ext>
          </a:extLst>
        </xdr:cNvPr>
        <xdr:cNvSpPr txBox="1"/>
      </xdr:nvSpPr>
      <xdr:spPr>
        <a:xfrm>
          <a:off x="16357600" y="1697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8" name="直線コネクタ 667">
          <a:extLst>
            <a:ext uri="{FF2B5EF4-FFF2-40B4-BE49-F238E27FC236}">
              <a16:creationId xmlns:a16="http://schemas.microsoft.com/office/drawing/2014/main" id="{46284EA8-B84E-4237-9850-D3F06D3E9BDA}"/>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5459</xdr:rowOff>
    </xdr:from>
    <xdr:ext cx="405111" cy="259045"/>
    <xdr:sp macro="" textlink="">
      <xdr:nvSpPr>
        <xdr:cNvPr id="669" name="【公民館】&#10;有形固定資産減価償却率平均値テキスト">
          <a:extLst>
            <a:ext uri="{FF2B5EF4-FFF2-40B4-BE49-F238E27FC236}">
              <a16:creationId xmlns:a16="http://schemas.microsoft.com/office/drawing/2014/main" id="{A7A78825-2C32-43C7-ACC0-C4A09E1D6283}"/>
            </a:ext>
          </a:extLst>
        </xdr:cNvPr>
        <xdr:cNvSpPr txBox="1"/>
      </xdr:nvSpPr>
      <xdr:spPr>
        <a:xfrm>
          <a:off x="16357600" y="18007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670" name="フローチャート: 判断 669">
          <a:extLst>
            <a:ext uri="{FF2B5EF4-FFF2-40B4-BE49-F238E27FC236}">
              <a16:creationId xmlns:a16="http://schemas.microsoft.com/office/drawing/2014/main" id="{21AB6A7D-3C6C-4985-9EEA-B5FC2F286E2A}"/>
            </a:ext>
          </a:extLst>
        </xdr:cNvPr>
        <xdr:cNvSpPr/>
      </xdr:nvSpPr>
      <xdr:spPr>
        <a:xfrm>
          <a:off x="162687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51526</xdr:rowOff>
    </xdr:from>
    <xdr:to>
      <xdr:col>81</xdr:col>
      <xdr:colOff>101600</xdr:colOff>
      <xdr:row>106</xdr:row>
      <xdr:rowOff>153126</xdr:rowOff>
    </xdr:to>
    <xdr:sp macro="" textlink="">
      <xdr:nvSpPr>
        <xdr:cNvPr id="671" name="フローチャート: 判断 670">
          <a:extLst>
            <a:ext uri="{FF2B5EF4-FFF2-40B4-BE49-F238E27FC236}">
              <a16:creationId xmlns:a16="http://schemas.microsoft.com/office/drawing/2014/main" id="{522458BF-D10B-4A4B-A9ED-0435627B6267}"/>
            </a:ext>
          </a:extLst>
        </xdr:cNvPr>
        <xdr:cNvSpPr/>
      </xdr:nvSpPr>
      <xdr:spPr>
        <a:xfrm>
          <a:off x="1543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672" name="フローチャート: 判断 671">
          <a:extLst>
            <a:ext uri="{FF2B5EF4-FFF2-40B4-BE49-F238E27FC236}">
              <a16:creationId xmlns:a16="http://schemas.microsoft.com/office/drawing/2014/main" id="{E4F00AFC-28F4-4E14-9D73-99F8E6342F47}"/>
            </a:ext>
          </a:extLst>
        </xdr:cNvPr>
        <xdr:cNvSpPr/>
      </xdr:nvSpPr>
      <xdr:spPr>
        <a:xfrm>
          <a:off x="145415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0113DBF-127A-4C44-ACAC-CE411E2B30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F47B665-4428-4B3F-9D96-B7DDDC2408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17AA45D-5924-40B1-B5DF-EAF329203E9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1331CB7-519E-494E-877D-A8CFA42FCE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2652524-A57E-48BE-A9A1-D5F2F2F81F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46627</xdr:rowOff>
    </xdr:from>
    <xdr:to>
      <xdr:col>81</xdr:col>
      <xdr:colOff>101600</xdr:colOff>
      <xdr:row>107</xdr:row>
      <xdr:rowOff>148227</xdr:rowOff>
    </xdr:to>
    <xdr:sp macro="" textlink="">
      <xdr:nvSpPr>
        <xdr:cNvPr id="678" name="楕円 677">
          <a:extLst>
            <a:ext uri="{FF2B5EF4-FFF2-40B4-BE49-F238E27FC236}">
              <a16:creationId xmlns:a16="http://schemas.microsoft.com/office/drawing/2014/main" id="{D54E7863-BB8E-4428-9140-72C2453F319D}"/>
            </a:ext>
          </a:extLst>
        </xdr:cNvPr>
        <xdr:cNvSpPr/>
      </xdr:nvSpPr>
      <xdr:spPr>
        <a:xfrm>
          <a:off x="15430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102144</xdr:rowOff>
    </xdr:from>
    <xdr:to>
      <xdr:col>76</xdr:col>
      <xdr:colOff>165100</xdr:colOff>
      <xdr:row>108</xdr:row>
      <xdr:rowOff>32294</xdr:rowOff>
    </xdr:to>
    <xdr:sp macro="" textlink="">
      <xdr:nvSpPr>
        <xdr:cNvPr id="679" name="楕円 678">
          <a:extLst>
            <a:ext uri="{FF2B5EF4-FFF2-40B4-BE49-F238E27FC236}">
              <a16:creationId xmlns:a16="http://schemas.microsoft.com/office/drawing/2014/main" id="{F66E0903-20AB-425B-A433-85FB685538D6}"/>
            </a:ext>
          </a:extLst>
        </xdr:cNvPr>
        <xdr:cNvSpPr/>
      </xdr:nvSpPr>
      <xdr:spPr>
        <a:xfrm>
          <a:off x="14541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152944</xdr:rowOff>
    </xdr:to>
    <xdr:cxnSp macro="">
      <xdr:nvCxnSpPr>
        <xdr:cNvPr id="680" name="直線コネクタ 679">
          <a:extLst>
            <a:ext uri="{FF2B5EF4-FFF2-40B4-BE49-F238E27FC236}">
              <a16:creationId xmlns:a16="http://schemas.microsoft.com/office/drawing/2014/main" id="{47A469FC-8907-42B6-BA7C-889898AF7523}"/>
            </a:ext>
          </a:extLst>
        </xdr:cNvPr>
        <xdr:cNvCxnSpPr/>
      </xdr:nvCxnSpPr>
      <xdr:spPr>
        <a:xfrm flipV="1">
          <a:off x="14592300" y="184425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169653</xdr:rowOff>
    </xdr:from>
    <xdr:ext cx="405111" cy="259045"/>
    <xdr:sp macro="" textlink="">
      <xdr:nvSpPr>
        <xdr:cNvPr id="681" name="n_1aveValue【公民館】&#10;有形固定資産減価償却率">
          <a:extLst>
            <a:ext uri="{FF2B5EF4-FFF2-40B4-BE49-F238E27FC236}">
              <a16:creationId xmlns:a16="http://schemas.microsoft.com/office/drawing/2014/main" id="{29E6811D-A3F0-472C-9E53-F48E73C90CE1}"/>
            </a:ext>
          </a:extLst>
        </xdr:cNvPr>
        <xdr:cNvSpPr txBox="1"/>
      </xdr:nvSpPr>
      <xdr:spPr>
        <a:xfrm>
          <a:off x="15266044" y="1800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104339</xdr:rowOff>
    </xdr:from>
    <xdr:ext cx="405111" cy="259045"/>
    <xdr:sp macro="" textlink="">
      <xdr:nvSpPr>
        <xdr:cNvPr id="682" name="n_2aveValue【公民館】&#10;有形固定資産減価償却率">
          <a:extLst>
            <a:ext uri="{FF2B5EF4-FFF2-40B4-BE49-F238E27FC236}">
              <a16:creationId xmlns:a16="http://schemas.microsoft.com/office/drawing/2014/main" id="{E4C80755-9265-47BD-A37C-094CB8F66161}"/>
            </a:ext>
          </a:extLst>
        </xdr:cNvPr>
        <xdr:cNvSpPr txBox="1"/>
      </xdr:nvSpPr>
      <xdr:spPr>
        <a:xfrm>
          <a:off x="14389744" y="1793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139354</xdr:rowOff>
    </xdr:from>
    <xdr:ext cx="405111" cy="259045"/>
    <xdr:sp macro="" textlink="">
      <xdr:nvSpPr>
        <xdr:cNvPr id="683" name="n_1mainValue【公民館】&#10;有形固定資産減価償却率">
          <a:extLst>
            <a:ext uri="{FF2B5EF4-FFF2-40B4-BE49-F238E27FC236}">
              <a16:creationId xmlns:a16="http://schemas.microsoft.com/office/drawing/2014/main" id="{586CA0BA-FA54-490A-A8A2-C1CE675CC80A}"/>
            </a:ext>
          </a:extLst>
        </xdr:cNvPr>
        <xdr:cNvSpPr txBox="1"/>
      </xdr:nvSpPr>
      <xdr:spPr>
        <a:xfrm>
          <a:off x="152660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23421</xdr:rowOff>
    </xdr:from>
    <xdr:ext cx="405111" cy="259045"/>
    <xdr:sp macro="" textlink="">
      <xdr:nvSpPr>
        <xdr:cNvPr id="684" name="n_2mainValue【公民館】&#10;有形固定資産減価償却率">
          <a:extLst>
            <a:ext uri="{FF2B5EF4-FFF2-40B4-BE49-F238E27FC236}">
              <a16:creationId xmlns:a16="http://schemas.microsoft.com/office/drawing/2014/main" id="{6F39F972-DA33-4774-9BE1-202E7BD993A9}"/>
            </a:ext>
          </a:extLst>
        </xdr:cNvPr>
        <xdr:cNvSpPr txBox="1"/>
      </xdr:nvSpPr>
      <xdr:spPr>
        <a:xfrm>
          <a:off x="14389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a:extLst>
            <a:ext uri="{FF2B5EF4-FFF2-40B4-BE49-F238E27FC236}">
              <a16:creationId xmlns:a16="http://schemas.microsoft.com/office/drawing/2014/main" id="{83A092E9-8471-431E-9AEC-6C5D644DC0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a:extLst>
            <a:ext uri="{FF2B5EF4-FFF2-40B4-BE49-F238E27FC236}">
              <a16:creationId xmlns:a16="http://schemas.microsoft.com/office/drawing/2014/main" id="{E12E828B-ED94-490F-8377-8FCFBDB7FC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a:extLst>
            <a:ext uri="{FF2B5EF4-FFF2-40B4-BE49-F238E27FC236}">
              <a16:creationId xmlns:a16="http://schemas.microsoft.com/office/drawing/2014/main" id="{02C0F990-E5C1-4519-B6A8-1F034F0627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a:extLst>
            <a:ext uri="{FF2B5EF4-FFF2-40B4-BE49-F238E27FC236}">
              <a16:creationId xmlns:a16="http://schemas.microsoft.com/office/drawing/2014/main" id="{A1A5E799-8ADE-4467-AE23-2DCFFAFFDB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a:extLst>
            <a:ext uri="{FF2B5EF4-FFF2-40B4-BE49-F238E27FC236}">
              <a16:creationId xmlns:a16="http://schemas.microsoft.com/office/drawing/2014/main" id="{CA286AE8-E6BA-458F-B095-8D108881A0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a:extLst>
            <a:ext uri="{FF2B5EF4-FFF2-40B4-BE49-F238E27FC236}">
              <a16:creationId xmlns:a16="http://schemas.microsoft.com/office/drawing/2014/main" id="{FEF7AA87-F612-40C4-A489-C0015E4F2CD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a:extLst>
            <a:ext uri="{FF2B5EF4-FFF2-40B4-BE49-F238E27FC236}">
              <a16:creationId xmlns:a16="http://schemas.microsoft.com/office/drawing/2014/main" id="{5A458E90-F93A-4E17-9F1B-6A23F2CEDD1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a:extLst>
            <a:ext uri="{FF2B5EF4-FFF2-40B4-BE49-F238E27FC236}">
              <a16:creationId xmlns:a16="http://schemas.microsoft.com/office/drawing/2014/main" id="{AD1E7E20-61FC-4E2A-93CF-F47ADD16E9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a:extLst>
            <a:ext uri="{FF2B5EF4-FFF2-40B4-BE49-F238E27FC236}">
              <a16:creationId xmlns:a16="http://schemas.microsoft.com/office/drawing/2014/main" id="{47AD563A-F58F-4393-87A0-66796B475F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a:extLst>
            <a:ext uri="{FF2B5EF4-FFF2-40B4-BE49-F238E27FC236}">
              <a16:creationId xmlns:a16="http://schemas.microsoft.com/office/drawing/2014/main" id="{D62E1207-7D11-4FFE-A883-7C9CB0A85BC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5" name="直線コネクタ 694">
          <a:extLst>
            <a:ext uri="{FF2B5EF4-FFF2-40B4-BE49-F238E27FC236}">
              <a16:creationId xmlns:a16="http://schemas.microsoft.com/office/drawing/2014/main" id="{C2030647-E4C6-43BF-9BF7-594C25AA4D1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6" name="テキスト ボックス 695">
          <a:extLst>
            <a:ext uri="{FF2B5EF4-FFF2-40B4-BE49-F238E27FC236}">
              <a16:creationId xmlns:a16="http://schemas.microsoft.com/office/drawing/2014/main" id="{BAFA342A-46AB-46A1-A9AA-55263C75ACA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7" name="直線コネクタ 696">
          <a:extLst>
            <a:ext uri="{FF2B5EF4-FFF2-40B4-BE49-F238E27FC236}">
              <a16:creationId xmlns:a16="http://schemas.microsoft.com/office/drawing/2014/main" id="{A571908C-EEE3-4FF3-A425-41D6A402E5C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8" name="テキスト ボックス 697">
          <a:extLst>
            <a:ext uri="{FF2B5EF4-FFF2-40B4-BE49-F238E27FC236}">
              <a16:creationId xmlns:a16="http://schemas.microsoft.com/office/drawing/2014/main" id="{C40D682C-4691-4E4A-B7DF-6B92A1E0A34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9" name="直線コネクタ 698">
          <a:extLst>
            <a:ext uri="{FF2B5EF4-FFF2-40B4-BE49-F238E27FC236}">
              <a16:creationId xmlns:a16="http://schemas.microsoft.com/office/drawing/2014/main" id="{BF2333EB-075B-4E69-BA6B-1330F93D691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0" name="テキスト ボックス 699">
          <a:extLst>
            <a:ext uri="{FF2B5EF4-FFF2-40B4-BE49-F238E27FC236}">
              <a16:creationId xmlns:a16="http://schemas.microsoft.com/office/drawing/2014/main" id="{8A6ABE2F-68BD-437E-9EFD-FFBD6EFEF8B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1" name="直線コネクタ 700">
          <a:extLst>
            <a:ext uri="{FF2B5EF4-FFF2-40B4-BE49-F238E27FC236}">
              <a16:creationId xmlns:a16="http://schemas.microsoft.com/office/drawing/2014/main" id="{8924441F-1D47-4BB1-A97A-A1995620652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2" name="テキスト ボックス 701">
          <a:extLst>
            <a:ext uri="{FF2B5EF4-FFF2-40B4-BE49-F238E27FC236}">
              <a16:creationId xmlns:a16="http://schemas.microsoft.com/office/drawing/2014/main" id="{27E6C826-EAE2-40A1-BB05-FEEDF187AE2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3" name="直線コネクタ 702">
          <a:extLst>
            <a:ext uri="{FF2B5EF4-FFF2-40B4-BE49-F238E27FC236}">
              <a16:creationId xmlns:a16="http://schemas.microsoft.com/office/drawing/2014/main" id="{793D51CA-D475-484B-AA8F-912910419CB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4" name="テキスト ボックス 703">
          <a:extLst>
            <a:ext uri="{FF2B5EF4-FFF2-40B4-BE49-F238E27FC236}">
              <a16:creationId xmlns:a16="http://schemas.microsoft.com/office/drawing/2014/main" id="{ED2CE1B5-7612-47FC-8737-704D71DB228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8B9CFFB7-C3A3-48EA-94BF-9567C4D8D5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891DCBD6-5934-45CB-BA61-28969536BF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4E51047C-1E3A-4D10-97F0-77AEB7155EB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90170</xdr:rowOff>
    </xdr:from>
    <xdr:to>
      <xdr:col>116</xdr:col>
      <xdr:colOff>62864</xdr:colOff>
      <xdr:row>108</xdr:row>
      <xdr:rowOff>68580</xdr:rowOff>
    </xdr:to>
    <xdr:cxnSp macro="">
      <xdr:nvCxnSpPr>
        <xdr:cNvPr id="708" name="直線コネクタ 707">
          <a:extLst>
            <a:ext uri="{FF2B5EF4-FFF2-40B4-BE49-F238E27FC236}">
              <a16:creationId xmlns:a16="http://schemas.microsoft.com/office/drawing/2014/main" id="{F170B5D2-0746-45E6-943B-C27CF1B058F7}"/>
            </a:ext>
          </a:extLst>
        </xdr:cNvPr>
        <xdr:cNvCxnSpPr/>
      </xdr:nvCxnSpPr>
      <xdr:spPr>
        <a:xfrm flipV="1">
          <a:off x="22160864" y="17063720"/>
          <a:ext cx="0" cy="152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709" name="【公民館】&#10;一人当たり面積最小値テキスト">
          <a:extLst>
            <a:ext uri="{FF2B5EF4-FFF2-40B4-BE49-F238E27FC236}">
              <a16:creationId xmlns:a16="http://schemas.microsoft.com/office/drawing/2014/main" id="{48899F52-347F-429A-84AE-3C5D4862E43B}"/>
            </a:ext>
          </a:extLst>
        </xdr:cNvPr>
        <xdr:cNvSpPr txBox="1"/>
      </xdr:nvSpPr>
      <xdr:spPr>
        <a:xfrm>
          <a:off x="221996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710" name="直線コネクタ 709">
          <a:extLst>
            <a:ext uri="{FF2B5EF4-FFF2-40B4-BE49-F238E27FC236}">
              <a16:creationId xmlns:a16="http://schemas.microsoft.com/office/drawing/2014/main" id="{FA3314B9-EE58-440B-8956-0F9F4F9C59AA}"/>
            </a:ext>
          </a:extLst>
        </xdr:cNvPr>
        <xdr:cNvCxnSpPr/>
      </xdr:nvCxnSpPr>
      <xdr:spPr>
        <a:xfrm>
          <a:off x="22072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36847</xdr:rowOff>
    </xdr:from>
    <xdr:ext cx="469744" cy="259045"/>
    <xdr:sp macro="" textlink="">
      <xdr:nvSpPr>
        <xdr:cNvPr id="711" name="【公民館】&#10;一人当たり面積最大値テキスト">
          <a:extLst>
            <a:ext uri="{FF2B5EF4-FFF2-40B4-BE49-F238E27FC236}">
              <a16:creationId xmlns:a16="http://schemas.microsoft.com/office/drawing/2014/main" id="{C6439096-C697-433B-8A41-B5912852E132}"/>
            </a:ext>
          </a:extLst>
        </xdr:cNvPr>
        <xdr:cNvSpPr txBox="1"/>
      </xdr:nvSpPr>
      <xdr:spPr>
        <a:xfrm>
          <a:off x="221996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90170</xdr:rowOff>
    </xdr:from>
    <xdr:to>
      <xdr:col>116</xdr:col>
      <xdr:colOff>152400</xdr:colOff>
      <xdr:row>99</xdr:row>
      <xdr:rowOff>90170</xdr:rowOff>
    </xdr:to>
    <xdr:cxnSp macro="">
      <xdr:nvCxnSpPr>
        <xdr:cNvPr id="712" name="直線コネクタ 711">
          <a:extLst>
            <a:ext uri="{FF2B5EF4-FFF2-40B4-BE49-F238E27FC236}">
              <a16:creationId xmlns:a16="http://schemas.microsoft.com/office/drawing/2014/main" id="{2BDB6246-05FD-4809-9E49-B98180D663AD}"/>
            </a:ext>
          </a:extLst>
        </xdr:cNvPr>
        <xdr:cNvCxnSpPr/>
      </xdr:nvCxnSpPr>
      <xdr:spPr>
        <a:xfrm>
          <a:off x="22072600" y="170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160038</xdr:rowOff>
    </xdr:from>
    <xdr:ext cx="469744" cy="259045"/>
    <xdr:sp macro="" textlink="">
      <xdr:nvSpPr>
        <xdr:cNvPr id="713" name="【公民館】&#10;一人当たり面積平均値テキスト">
          <a:extLst>
            <a:ext uri="{FF2B5EF4-FFF2-40B4-BE49-F238E27FC236}">
              <a16:creationId xmlns:a16="http://schemas.microsoft.com/office/drawing/2014/main" id="{088DE1DF-0AF8-486C-BCC9-15EAB3A199AD}"/>
            </a:ext>
          </a:extLst>
        </xdr:cNvPr>
        <xdr:cNvSpPr txBox="1"/>
      </xdr:nvSpPr>
      <xdr:spPr>
        <a:xfrm>
          <a:off x="22199600" y="18162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714" name="フローチャート: 判断 713">
          <a:extLst>
            <a:ext uri="{FF2B5EF4-FFF2-40B4-BE49-F238E27FC236}">
              <a16:creationId xmlns:a16="http://schemas.microsoft.com/office/drawing/2014/main" id="{AEAA91D9-D4C0-4F83-AE9F-59144E5042DD}"/>
            </a:ext>
          </a:extLst>
        </xdr:cNvPr>
        <xdr:cNvSpPr/>
      </xdr:nvSpPr>
      <xdr:spPr>
        <a:xfrm>
          <a:off x="221107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15" name="フローチャート: 判断 714">
          <a:extLst>
            <a:ext uri="{FF2B5EF4-FFF2-40B4-BE49-F238E27FC236}">
              <a16:creationId xmlns:a16="http://schemas.microsoft.com/office/drawing/2014/main" id="{2ECB2FED-CFB7-48FF-AC05-B10BE659A57D}"/>
            </a:ext>
          </a:extLst>
        </xdr:cNvPr>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125730</xdr:rowOff>
    </xdr:from>
    <xdr:to>
      <xdr:col>107</xdr:col>
      <xdr:colOff>101600</xdr:colOff>
      <xdr:row>107</xdr:row>
      <xdr:rowOff>55880</xdr:rowOff>
    </xdr:to>
    <xdr:sp macro="" textlink="">
      <xdr:nvSpPr>
        <xdr:cNvPr id="716" name="フローチャート: 判断 715">
          <a:extLst>
            <a:ext uri="{FF2B5EF4-FFF2-40B4-BE49-F238E27FC236}">
              <a16:creationId xmlns:a16="http://schemas.microsoft.com/office/drawing/2014/main" id="{9087A0FC-A7D7-414B-88FA-E11C08F5DB33}"/>
            </a:ext>
          </a:extLst>
        </xdr:cNvPr>
        <xdr:cNvSpPr/>
      </xdr:nvSpPr>
      <xdr:spPr>
        <a:xfrm>
          <a:off x="20383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E4BEB5E1-A5A7-4062-8FAF-A43590662D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8D2B2EEA-73A4-483D-B63E-E5FEF4433C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9F2FECD1-B6FE-4ECA-A8A1-F0B21361CCE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F178EB0B-7A7B-4401-BF0B-2D6B311503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36680F2E-DAF9-4E30-8112-B80037B03C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168911</xdr:rowOff>
    </xdr:from>
    <xdr:to>
      <xdr:col>112</xdr:col>
      <xdr:colOff>38100</xdr:colOff>
      <xdr:row>108</xdr:row>
      <xdr:rowOff>99061</xdr:rowOff>
    </xdr:to>
    <xdr:sp macro="" textlink="">
      <xdr:nvSpPr>
        <xdr:cNvPr id="722" name="楕円 721">
          <a:extLst>
            <a:ext uri="{FF2B5EF4-FFF2-40B4-BE49-F238E27FC236}">
              <a16:creationId xmlns:a16="http://schemas.microsoft.com/office/drawing/2014/main" id="{D5A8AAB3-88FB-40B6-87CB-55F66BE7A8A4}"/>
            </a:ext>
          </a:extLst>
        </xdr:cNvPr>
        <xdr:cNvSpPr/>
      </xdr:nvSpPr>
      <xdr:spPr>
        <a:xfrm>
          <a:off x="21272500" y="1851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170180</xdr:rowOff>
    </xdr:from>
    <xdr:to>
      <xdr:col>107</xdr:col>
      <xdr:colOff>101600</xdr:colOff>
      <xdr:row>108</xdr:row>
      <xdr:rowOff>100330</xdr:rowOff>
    </xdr:to>
    <xdr:sp macro="" textlink="">
      <xdr:nvSpPr>
        <xdr:cNvPr id="723" name="楕円 722">
          <a:extLst>
            <a:ext uri="{FF2B5EF4-FFF2-40B4-BE49-F238E27FC236}">
              <a16:creationId xmlns:a16="http://schemas.microsoft.com/office/drawing/2014/main" id="{9984DA2B-A678-4A6D-98D2-A079B7D1776D}"/>
            </a:ext>
          </a:extLst>
        </xdr:cNvPr>
        <xdr:cNvSpPr/>
      </xdr:nvSpPr>
      <xdr:spPr>
        <a:xfrm>
          <a:off x="20383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48261</xdr:rowOff>
    </xdr:from>
    <xdr:to>
      <xdr:col>111</xdr:col>
      <xdr:colOff>177800</xdr:colOff>
      <xdr:row>108</xdr:row>
      <xdr:rowOff>49530</xdr:rowOff>
    </xdr:to>
    <xdr:cxnSp macro="">
      <xdr:nvCxnSpPr>
        <xdr:cNvPr id="724" name="直線コネクタ 723">
          <a:extLst>
            <a:ext uri="{FF2B5EF4-FFF2-40B4-BE49-F238E27FC236}">
              <a16:creationId xmlns:a16="http://schemas.microsoft.com/office/drawing/2014/main" id="{CCF3D29D-5C1A-46BF-ADB8-9E64B831654F}"/>
            </a:ext>
          </a:extLst>
        </xdr:cNvPr>
        <xdr:cNvCxnSpPr/>
      </xdr:nvCxnSpPr>
      <xdr:spPr>
        <a:xfrm flipV="1">
          <a:off x="20434300" y="185648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725" name="n_1aveValue【公民館】&#10;一人当たり面積">
          <a:extLst>
            <a:ext uri="{FF2B5EF4-FFF2-40B4-BE49-F238E27FC236}">
              <a16:creationId xmlns:a16="http://schemas.microsoft.com/office/drawing/2014/main" id="{4084D626-E800-4FDA-875E-999397B6D63E}"/>
            </a:ext>
          </a:extLst>
        </xdr:cNvPr>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72407</xdr:rowOff>
    </xdr:from>
    <xdr:ext cx="469744" cy="259045"/>
    <xdr:sp macro="" textlink="">
      <xdr:nvSpPr>
        <xdr:cNvPr id="726" name="n_2aveValue【公民館】&#10;一人当たり面積">
          <a:extLst>
            <a:ext uri="{FF2B5EF4-FFF2-40B4-BE49-F238E27FC236}">
              <a16:creationId xmlns:a16="http://schemas.microsoft.com/office/drawing/2014/main" id="{17F99F1D-8AF5-4382-9E54-4D2FA69F5CDF}"/>
            </a:ext>
          </a:extLst>
        </xdr:cNvPr>
        <xdr:cNvSpPr txBox="1"/>
      </xdr:nvSpPr>
      <xdr:spPr>
        <a:xfrm>
          <a:off x="20199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90188</xdr:rowOff>
    </xdr:from>
    <xdr:ext cx="469744" cy="259045"/>
    <xdr:sp macro="" textlink="">
      <xdr:nvSpPr>
        <xdr:cNvPr id="727" name="n_1mainValue【公民館】&#10;一人当たり面積">
          <a:extLst>
            <a:ext uri="{FF2B5EF4-FFF2-40B4-BE49-F238E27FC236}">
              <a16:creationId xmlns:a16="http://schemas.microsoft.com/office/drawing/2014/main" id="{F8261619-C33F-43D9-A08A-0BA4968AE5AE}"/>
            </a:ext>
          </a:extLst>
        </xdr:cNvPr>
        <xdr:cNvSpPr txBox="1"/>
      </xdr:nvSpPr>
      <xdr:spPr>
        <a:xfrm>
          <a:off x="21075727" y="1860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91457</xdr:rowOff>
    </xdr:from>
    <xdr:ext cx="469744" cy="259045"/>
    <xdr:sp macro="" textlink="">
      <xdr:nvSpPr>
        <xdr:cNvPr id="728" name="n_2mainValue【公民館】&#10;一人当たり面積">
          <a:extLst>
            <a:ext uri="{FF2B5EF4-FFF2-40B4-BE49-F238E27FC236}">
              <a16:creationId xmlns:a16="http://schemas.microsoft.com/office/drawing/2014/main" id="{83B1F188-EB15-4D4A-A204-4E03823FFDD9}"/>
            </a:ext>
          </a:extLst>
        </xdr:cNvPr>
        <xdr:cNvSpPr txBox="1"/>
      </xdr:nvSpPr>
      <xdr:spPr>
        <a:xfrm>
          <a:off x="201994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9" name="正方形/長方形 728">
          <a:extLst>
            <a:ext uri="{FF2B5EF4-FFF2-40B4-BE49-F238E27FC236}">
              <a16:creationId xmlns:a16="http://schemas.microsoft.com/office/drawing/2014/main" id="{B43DBDC0-5E91-4FB9-B82A-7569C6E2EF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0" name="正方形/長方形 729">
          <a:extLst>
            <a:ext uri="{FF2B5EF4-FFF2-40B4-BE49-F238E27FC236}">
              <a16:creationId xmlns:a16="http://schemas.microsoft.com/office/drawing/2014/main" id="{6AB4A4B8-0FC6-4A07-B038-8048DBD432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1" name="テキスト ボックス 730">
          <a:extLst>
            <a:ext uri="{FF2B5EF4-FFF2-40B4-BE49-F238E27FC236}">
              <a16:creationId xmlns:a16="http://schemas.microsoft.com/office/drawing/2014/main" id="{B3422A3E-F646-4FDE-822A-E6B557739AC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年度を見ますと、類似団体に比べ、道路、公営住宅、保育所の有形固定資産減価償却率が高くなっており、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年度において町全体の有形固定資産減価償却率の平均である</a:t>
          </a:r>
          <a:r>
            <a:rPr kumimoji="1" lang="en-US" altLang="ja-JP" sz="1300">
              <a:latin typeface="ＭＳ Ｐゴシック" panose="020B0600070205080204" pitchFamily="50" charset="-128"/>
              <a:ea typeface="ＭＳ Ｐゴシック" panose="020B0600070205080204" pitchFamily="50" charset="-128"/>
            </a:rPr>
            <a:t>68.1%</a:t>
          </a:r>
          <a:r>
            <a:rPr kumimoji="1" lang="ja-JP" altLang="en-US" sz="1300">
              <a:latin typeface="ＭＳ Ｐゴシック" panose="020B0600070205080204" pitchFamily="50" charset="-128"/>
              <a:ea typeface="ＭＳ Ｐゴシック" panose="020B0600070205080204" pitchFamily="50" charset="-128"/>
            </a:rPr>
            <a:t>を超えています。公営住宅及び保育所については、減価償却率の高い建物から優先的に建替、集約化などの検討を進めてまいります。道路については、財源等の問題もありこれまで事後保全型の管理となっていましたが、長寿命化計画の策定に取り組み予防保全型管理への転換を図ることで良好な道路環境を維持していまいります。また、公営住宅については、引き続き、長寿命化計画による計画的な維持管理に取り組んでまい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C0E3DA-6779-4DC1-B918-AF5AA4F009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1523AB-270C-4DDB-A041-93B6190376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60CE65-E408-4292-8C1F-D96BBF1F94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A7C2FE-C696-42D4-B63B-8F506C9AB7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99F982-EC4E-44A8-B3E5-BCE2317886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E66646F-C18C-444B-B773-FE18E0A2A4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BB942B-075D-4794-BADD-CEAF5DB74A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A416E8-21DA-4C5E-89A8-A225E678E5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D0DC10-BBE5-4370-B38E-530435D3BD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C0C9C2-4FE8-4024-8D1A-AA2A28AD926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
15,765
19.43
6,234,762
6,120,256
110,681
4,172,157
5,729,883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F5748D-C8A4-47E3-9FC8-6A312997F10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80064C-1E71-4B41-9A62-A927FCA980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2C81C5-B960-4C34-96F4-EF1215F37C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D17AB4-0FFF-4E2A-BBA7-F64B0EB0E5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08DC1C-75C5-4AB4-A681-D8ED451BBD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0BB79F5-97F0-4F55-974C-2159EF13D0B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733812-7852-45CB-A8E9-32E2921E02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425CAE-88E6-4EFA-AF35-5D6FEE978D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367F1B-B886-4E0A-A45E-B1E90128324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E0935D-8A09-4D74-BBB0-CF3C338FF7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43B311-0D63-4D9F-BC71-7D0DDD13DC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D12ED3-5CFE-4F09-A007-29DEB6158A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E1C69C-6606-473D-A1A8-F831C7FBA25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EEABD3-320F-455E-BD3D-3C5C146819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0B8824-2EF4-4169-ABBB-94E8D6C8CA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08A01D-7853-427A-8CFE-FF6278CB22E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3E3B00-1917-4DFF-9D1F-32F489C868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C8942C-6240-48F9-A4B4-179A463F03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6FCCDA6E-481B-476B-861E-E0998577E38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D5BAA18-AA37-4286-916F-40EEB9E2437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1AE8C99-6375-4246-BE15-0EAF1179F4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4F5D91C-3EE5-4E51-BC85-EB6EC78E10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4DA7B55-0D65-497F-93D0-7C9565A634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A563EAA-1769-45BC-9DD2-8C643595770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41135F5-A3D0-46CC-82C7-3B4BCC2D0E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EC6A4BE-41FD-4C80-B29B-C0E0AA88BEB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6906B6C-8FBD-4D8F-A3F4-AA9AFA0484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B25D020-C6F9-42A0-9BB9-AA0051C34E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C6387EE-8D43-4081-83AD-E679B16B99F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2998E780-42D7-40D0-94D0-464BAFB138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4482940C-3DCD-4E0B-A9F9-CFC36D1A6941}"/>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9738281B-E4AC-4A04-9A9B-BA14A5C51DB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C76990B2-0BEF-4449-BA55-50141C0CFD13}"/>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24C804BE-8F35-43A8-AC2A-72BD5549571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4D380CCD-08D3-4688-9782-450C6707CEE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EE667BBF-1DC8-4619-87FB-6236C2D8F2F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C08B98C3-489E-464D-9735-55319DD04F9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9B492333-B756-4DC5-8D0A-7204E963DFA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id="{7E5194BA-AA8C-40FC-A459-E49541A012F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B65DE3ED-ADB1-4333-B278-10236EA500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456ECCD5-1F72-4F43-9458-C1B407DFC8D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CBF26A2D-3DEA-435F-9F6A-F6672FEE08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37338</xdr:rowOff>
    </xdr:to>
    <xdr:cxnSp macro="">
      <xdr:nvCxnSpPr>
        <xdr:cNvPr id="54" name="直線コネクタ 53">
          <a:extLst>
            <a:ext uri="{FF2B5EF4-FFF2-40B4-BE49-F238E27FC236}">
              <a16:creationId xmlns:a16="http://schemas.microsoft.com/office/drawing/2014/main" id="{54AA26CF-7994-4D7D-AF2B-B0439664692C}"/>
            </a:ext>
          </a:extLst>
        </xdr:cNvPr>
        <xdr:cNvCxnSpPr/>
      </xdr:nvCxnSpPr>
      <xdr:spPr>
        <a:xfrm flipV="1">
          <a:off x="4634865" y="574548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41165</xdr:rowOff>
    </xdr:from>
    <xdr:ext cx="405111" cy="259045"/>
    <xdr:sp macro="" textlink="">
      <xdr:nvSpPr>
        <xdr:cNvPr id="55" name="【図書館】&#10;有形固定資産減価償却率最小値テキスト">
          <a:extLst>
            <a:ext uri="{FF2B5EF4-FFF2-40B4-BE49-F238E27FC236}">
              <a16:creationId xmlns:a16="http://schemas.microsoft.com/office/drawing/2014/main" id="{D26B02E7-5B80-4315-98AC-DF797EC14920}"/>
            </a:ext>
          </a:extLst>
        </xdr:cNvPr>
        <xdr:cNvSpPr txBox="1"/>
      </xdr:nvSpPr>
      <xdr:spPr>
        <a:xfrm>
          <a:off x="4673600" y="70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37338</xdr:rowOff>
    </xdr:from>
    <xdr:to>
      <xdr:col>24</xdr:col>
      <xdr:colOff>152400</xdr:colOff>
      <xdr:row>41</xdr:row>
      <xdr:rowOff>37338</xdr:rowOff>
    </xdr:to>
    <xdr:cxnSp macro="">
      <xdr:nvCxnSpPr>
        <xdr:cNvPr id="56" name="直線コネクタ 55">
          <a:extLst>
            <a:ext uri="{FF2B5EF4-FFF2-40B4-BE49-F238E27FC236}">
              <a16:creationId xmlns:a16="http://schemas.microsoft.com/office/drawing/2014/main" id="{D12CF8F8-D004-4057-9C59-111FADCD8B5E}"/>
            </a:ext>
          </a:extLst>
        </xdr:cNvPr>
        <xdr:cNvCxnSpPr/>
      </xdr:nvCxnSpPr>
      <xdr:spPr>
        <a:xfrm>
          <a:off x="4546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7" name="【図書館】&#10;有形固定資産減価償却率最大値テキスト">
          <a:extLst>
            <a:ext uri="{FF2B5EF4-FFF2-40B4-BE49-F238E27FC236}">
              <a16:creationId xmlns:a16="http://schemas.microsoft.com/office/drawing/2014/main" id="{50718A22-6351-45C9-A193-0FF1A65AE211}"/>
            </a:ext>
          </a:extLst>
        </xdr:cNvPr>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58" name="直線コネクタ 57">
          <a:extLst>
            <a:ext uri="{FF2B5EF4-FFF2-40B4-BE49-F238E27FC236}">
              <a16:creationId xmlns:a16="http://schemas.microsoft.com/office/drawing/2014/main" id="{940C802F-2F2F-451B-9BA1-23096E41E646}"/>
            </a:ext>
          </a:extLst>
        </xdr:cNvPr>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6113</xdr:rowOff>
    </xdr:from>
    <xdr:ext cx="405111" cy="259045"/>
    <xdr:sp macro="" textlink="">
      <xdr:nvSpPr>
        <xdr:cNvPr id="59" name="【図書館】&#10;有形固定資産減価償却率平均値テキスト">
          <a:extLst>
            <a:ext uri="{FF2B5EF4-FFF2-40B4-BE49-F238E27FC236}">
              <a16:creationId xmlns:a16="http://schemas.microsoft.com/office/drawing/2014/main" id="{3BA05EF7-F74B-4A66-9570-3E5E7A5C24C7}"/>
            </a:ext>
          </a:extLst>
        </xdr:cNvPr>
        <xdr:cNvSpPr txBox="1"/>
      </xdr:nvSpPr>
      <xdr:spPr>
        <a:xfrm>
          <a:off x="4673600" y="6521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27686</xdr:rowOff>
    </xdr:from>
    <xdr:to>
      <xdr:col>24</xdr:col>
      <xdr:colOff>114300</xdr:colOff>
      <xdr:row>38</xdr:row>
      <xdr:rowOff>129286</xdr:rowOff>
    </xdr:to>
    <xdr:sp macro="" textlink="">
      <xdr:nvSpPr>
        <xdr:cNvPr id="60" name="フローチャート: 判断 59">
          <a:extLst>
            <a:ext uri="{FF2B5EF4-FFF2-40B4-BE49-F238E27FC236}">
              <a16:creationId xmlns:a16="http://schemas.microsoft.com/office/drawing/2014/main" id="{26443072-F9E7-4410-9481-4C8D13126A04}"/>
            </a:ext>
          </a:extLst>
        </xdr:cNvPr>
        <xdr:cNvSpPr/>
      </xdr:nvSpPr>
      <xdr:spPr>
        <a:xfrm>
          <a:off x="45847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1" name="フローチャート: 判断 60">
          <a:extLst>
            <a:ext uri="{FF2B5EF4-FFF2-40B4-BE49-F238E27FC236}">
              <a16:creationId xmlns:a16="http://schemas.microsoft.com/office/drawing/2014/main" id="{80D4CDC9-D09B-44DA-AE1D-A1E0D1A91A2C}"/>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150131</xdr:rowOff>
    </xdr:from>
    <xdr:ext cx="405111" cy="259045"/>
    <xdr:sp macro="" textlink="">
      <xdr:nvSpPr>
        <xdr:cNvPr id="62" name="n_1aveValue【図書館】&#10;有形固定資産減価償却率">
          <a:extLst>
            <a:ext uri="{FF2B5EF4-FFF2-40B4-BE49-F238E27FC236}">
              <a16:creationId xmlns:a16="http://schemas.microsoft.com/office/drawing/2014/main" id="{0BAA587C-2D68-4449-A87C-753CA3B33592}"/>
            </a:ext>
          </a:extLst>
        </xdr:cNvPr>
        <xdr:cNvSpPr txBox="1"/>
      </xdr:nvSpPr>
      <xdr:spPr>
        <a:xfrm>
          <a:off x="35820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96266</xdr:rowOff>
    </xdr:from>
    <xdr:to>
      <xdr:col>15</xdr:col>
      <xdr:colOff>101600</xdr:colOff>
      <xdr:row>39</xdr:row>
      <xdr:rowOff>26416</xdr:rowOff>
    </xdr:to>
    <xdr:sp macro="" textlink="">
      <xdr:nvSpPr>
        <xdr:cNvPr id="63" name="フローチャート: 判断 62">
          <a:extLst>
            <a:ext uri="{FF2B5EF4-FFF2-40B4-BE49-F238E27FC236}">
              <a16:creationId xmlns:a16="http://schemas.microsoft.com/office/drawing/2014/main" id="{34D72578-723C-414D-821B-C1ABD6A346CC}"/>
            </a:ext>
          </a:extLst>
        </xdr:cNvPr>
        <xdr:cNvSpPr/>
      </xdr:nvSpPr>
      <xdr:spPr>
        <a:xfrm>
          <a:off x="2857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17543</xdr:rowOff>
    </xdr:from>
    <xdr:ext cx="405111" cy="259045"/>
    <xdr:sp macro="" textlink="">
      <xdr:nvSpPr>
        <xdr:cNvPr id="64" name="n_2aveValue【図書館】&#10;有形固定資産減価償却率">
          <a:extLst>
            <a:ext uri="{FF2B5EF4-FFF2-40B4-BE49-F238E27FC236}">
              <a16:creationId xmlns:a16="http://schemas.microsoft.com/office/drawing/2014/main" id="{FB0B4EAD-CF4F-462E-A886-3ACEF542B68C}"/>
            </a:ext>
          </a:extLst>
        </xdr:cNvPr>
        <xdr:cNvSpPr txBox="1"/>
      </xdr:nvSpPr>
      <xdr:spPr>
        <a:xfrm>
          <a:off x="2705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F78ACDD6-1959-41BA-9BB4-88E08EDA8B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F947995-31AB-4870-8DCF-417EA69CA9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E5E3214-9553-42B2-9948-11C3F0EC03C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FFF2A1-6278-4CEA-A255-5D37A6C6DB2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FBD4BD-595C-428D-AB68-618855AE2C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xdr:rowOff>
    </xdr:from>
    <xdr:to>
      <xdr:col>20</xdr:col>
      <xdr:colOff>38100</xdr:colOff>
      <xdr:row>36</xdr:row>
      <xdr:rowOff>110998</xdr:rowOff>
    </xdr:to>
    <xdr:sp macro="" textlink="">
      <xdr:nvSpPr>
        <xdr:cNvPr id="70" name="楕円 69">
          <a:extLst>
            <a:ext uri="{FF2B5EF4-FFF2-40B4-BE49-F238E27FC236}">
              <a16:creationId xmlns:a16="http://schemas.microsoft.com/office/drawing/2014/main" id="{77D2749E-D84E-48ED-8285-68042D33C060}"/>
            </a:ext>
          </a:extLst>
        </xdr:cNvPr>
        <xdr:cNvSpPr/>
      </xdr:nvSpPr>
      <xdr:spPr>
        <a:xfrm>
          <a:off x="37465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84836</xdr:rowOff>
    </xdr:from>
    <xdr:to>
      <xdr:col>15</xdr:col>
      <xdr:colOff>101600</xdr:colOff>
      <xdr:row>37</xdr:row>
      <xdr:rowOff>14986</xdr:rowOff>
    </xdr:to>
    <xdr:sp macro="" textlink="">
      <xdr:nvSpPr>
        <xdr:cNvPr id="71" name="楕円 70">
          <a:extLst>
            <a:ext uri="{FF2B5EF4-FFF2-40B4-BE49-F238E27FC236}">
              <a16:creationId xmlns:a16="http://schemas.microsoft.com/office/drawing/2014/main" id="{E4EE463C-2D3A-4921-B364-B9E0F86B9C1B}"/>
            </a:ext>
          </a:extLst>
        </xdr:cNvPr>
        <xdr:cNvSpPr/>
      </xdr:nvSpPr>
      <xdr:spPr>
        <a:xfrm>
          <a:off x="2857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60198</xdr:rowOff>
    </xdr:from>
    <xdr:to>
      <xdr:col>19</xdr:col>
      <xdr:colOff>177800</xdr:colOff>
      <xdr:row>36</xdr:row>
      <xdr:rowOff>135636</xdr:rowOff>
    </xdr:to>
    <xdr:cxnSp macro="">
      <xdr:nvCxnSpPr>
        <xdr:cNvPr id="72" name="直線コネクタ 71">
          <a:extLst>
            <a:ext uri="{FF2B5EF4-FFF2-40B4-BE49-F238E27FC236}">
              <a16:creationId xmlns:a16="http://schemas.microsoft.com/office/drawing/2014/main" id="{4B7643D5-0B82-42A6-A1B8-F49BEA61649E}"/>
            </a:ext>
          </a:extLst>
        </xdr:cNvPr>
        <xdr:cNvCxnSpPr/>
      </xdr:nvCxnSpPr>
      <xdr:spPr>
        <a:xfrm flipV="1">
          <a:off x="2908300" y="623239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127525</xdr:rowOff>
    </xdr:from>
    <xdr:ext cx="405111" cy="259045"/>
    <xdr:sp macro="" textlink="">
      <xdr:nvSpPr>
        <xdr:cNvPr id="73" name="n_1mainValue【図書館】&#10;有形固定資産減価償却率">
          <a:extLst>
            <a:ext uri="{FF2B5EF4-FFF2-40B4-BE49-F238E27FC236}">
              <a16:creationId xmlns:a16="http://schemas.microsoft.com/office/drawing/2014/main" id="{950BED8B-3B6C-4BA5-82FD-3071A1FAB8A2}"/>
            </a:ext>
          </a:extLst>
        </xdr:cNvPr>
        <xdr:cNvSpPr txBox="1"/>
      </xdr:nvSpPr>
      <xdr:spPr>
        <a:xfrm>
          <a:off x="3582044" y="595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31513</xdr:rowOff>
    </xdr:from>
    <xdr:ext cx="405111" cy="259045"/>
    <xdr:sp macro="" textlink="">
      <xdr:nvSpPr>
        <xdr:cNvPr id="74" name="n_2mainValue【図書館】&#10;有形固定資産減価償却率">
          <a:extLst>
            <a:ext uri="{FF2B5EF4-FFF2-40B4-BE49-F238E27FC236}">
              <a16:creationId xmlns:a16="http://schemas.microsoft.com/office/drawing/2014/main" id="{44CF4EC2-759E-4270-A688-9485D93EA48B}"/>
            </a:ext>
          </a:extLst>
        </xdr:cNvPr>
        <xdr:cNvSpPr txBox="1"/>
      </xdr:nvSpPr>
      <xdr:spPr>
        <a:xfrm>
          <a:off x="27057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CA107633-2179-4831-AC51-C4FF546C2B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A7E2B6AB-3CD4-4EE3-8AED-8D416B1703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9157C84C-76F3-4232-A594-3C24E0068C5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C0608AD4-2618-4726-A92F-4BB0E5E3C2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5E9ACED8-7E4E-478F-B237-1DBF8A76CC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F7D90E62-C299-4EF8-AC57-7B983803139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63651D4C-D000-48FD-9534-4A2EC3C347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00686903-E283-47F7-9287-DAF8FDB45F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616BD1A5-A279-46F8-A452-1707D569A77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BB5B5933-2797-4318-A057-7540A86401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a:extLst>
            <a:ext uri="{FF2B5EF4-FFF2-40B4-BE49-F238E27FC236}">
              <a16:creationId xmlns:a16="http://schemas.microsoft.com/office/drawing/2014/main" id="{FF0BCC8E-C5D0-4DF1-9398-81CA9565718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a:extLst>
            <a:ext uri="{FF2B5EF4-FFF2-40B4-BE49-F238E27FC236}">
              <a16:creationId xmlns:a16="http://schemas.microsoft.com/office/drawing/2014/main" id="{15716705-EDD4-48FE-9F90-FD4181400A9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a:extLst>
            <a:ext uri="{FF2B5EF4-FFF2-40B4-BE49-F238E27FC236}">
              <a16:creationId xmlns:a16="http://schemas.microsoft.com/office/drawing/2014/main" id="{5E122CFF-D942-4FD5-AFA5-EE23446064D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a:extLst>
            <a:ext uri="{FF2B5EF4-FFF2-40B4-BE49-F238E27FC236}">
              <a16:creationId xmlns:a16="http://schemas.microsoft.com/office/drawing/2014/main" id="{311ACE5F-B1F4-434B-B697-A2C47DAE117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a:extLst>
            <a:ext uri="{FF2B5EF4-FFF2-40B4-BE49-F238E27FC236}">
              <a16:creationId xmlns:a16="http://schemas.microsoft.com/office/drawing/2014/main" id="{C5FB071F-B9E8-47EB-97C9-FD8EBD95358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a:extLst>
            <a:ext uri="{FF2B5EF4-FFF2-40B4-BE49-F238E27FC236}">
              <a16:creationId xmlns:a16="http://schemas.microsoft.com/office/drawing/2014/main" id="{4531F176-51B9-489E-9967-6520900D9B4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a:extLst>
            <a:ext uri="{FF2B5EF4-FFF2-40B4-BE49-F238E27FC236}">
              <a16:creationId xmlns:a16="http://schemas.microsoft.com/office/drawing/2014/main" id="{EE6E2DF4-3FC3-4005-B7DF-B96C1E094E2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a:extLst>
            <a:ext uri="{FF2B5EF4-FFF2-40B4-BE49-F238E27FC236}">
              <a16:creationId xmlns:a16="http://schemas.microsoft.com/office/drawing/2014/main" id="{8AA49C7B-ED0F-470A-92A3-B6AD4FB340B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8D3D88DB-43C1-4EEE-A72C-D30AC3DBB64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F07F0CBD-8A83-4719-8C4D-4F40B2980AE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EAF86704-C986-4ADE-BF7B-A5DC42D289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105918</xdr:rowOff>
    </xdr:from>
    <xdr:to>
      <xdr:col>54</xdr:col>
      <xdr:colOff>189865</xdr:colOff>
      <xdr:row>40</xdr:row>
      <xdr:rowOff>158496</xdr:rowOff>
    </xdr:to>
    <xdr:cxnSp macro="">
      <xdr:nvCxnSpPr>
        <xdr:cNvPr id="96" name="直線コネクタ 95">
          <a:extLst>
            <a:ext uri="{FF2B5EF4-FFF2-40B4-BE49-F238E27FC236}">
              <a16:creationId xmlns:a16="http://schemas.microsoft.com/office/drawing/2014/main" id="{6BF06E6B-88FB-4038-B460-EFF4BEED06F6}"/>
            </a:ext>
          </a:extLst>
        </xdr:cNvPr>
        <xdr:cNvCxnSpPr/>
      </xdr:nvCxnSpPr>
      <xdr:spPr>
        <a:xfrm flipV="1">
          <a:off x="10476865" y="57637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97" name="【図書館】&#10;一人当たり面積最小値テキスト">
          <a:extLst>
            <a:ext uri="{FF2B5EF4-FFF2-40B4-BE49-F238E27FC236}">
              <a16:creationId xmlns:a16="http://schemas.microsoft.com/office/drawing/2014/main" id="{679D3E2A-4E81-4BD7-9F9C-FD8A473E17D2}"/>
            </a:ext>
          </a:extLst>
        </xdr:cNvPr>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98" name="直線コネクタ 97">
          <a:extLst>
            <a:ext uri="{FF2B5EF4-FFF2-40B4-BE49-F238E27FC236}">
              <a16:creationId xmlns:a16="http://schemas.microsoft.com/office/drawing/2014/main" id="{C9F96770-F32B-4F5B-9AA9-F90F94F2904F}"/>
            </a:ext>
          </a:extLst>
        </xdr:cNvPr>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52595</xdr:rowOff>
    </xdr:from>
    <xdr:ext cx="469744" cy="259045"/>
    <xdr:sp macro="" textlink="">
      <xdr:nvSpPr>
        <xdr:cNvPr id="99" name="【図書館】&#10;一人当たり面積最大値テキスト">
          <a:extLst>
            <a:ext uri="{FF2B5EF4-FFF2-40B4-BE49-F238E27FC236}">
              <a16:creationId xmlns:a16="http://schemas.microsoft.com/office/drawing/2014/main" id="{22E3B263-D8F5-4D54-9F7C-6E98020BF9B4}"/>
            </a:ext>
          </a:extLst>
        </xdr:cNvPr>
        <xdr:cNvSpPr txBox="1"/>
      </xdr:nvSpPr>
      <xdr:spPr>
        <a:xfrm>
          <a:off x="10515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105918</xdr:rowOff>
    </xdr:from>
    <xdr:to>
      <xdr:col>55</xdr:col>
      <xdr:colOff>88900</xdr:colOff>
      <xdr:row>33</xdr:row>
      <xdr:rowOff>105918</xdr:rowOff>
    </xdr:to>
    <xdr:cxnSp macro="">
      <xdr:nvCxnSpPr>
        <xdr:cNvPr id="100" name="直線コネクタ 99">
          <a:extLst>
            <a:ext uri="{FF2B5EF4-FFF2-40B4-BE49-F238E27FC236}">
              <a16:creationId xmlns:a16="http://schemas.microsoft.com/office/drawing/2014/main" id="{420006B7-55A0-4403-9FA4-39AEC4172DD4}"/>
            </a:ext>
          </a:extLst>
        </xdr:cNvPr>
        <xdr:cNvCxnSpPr/>
      </xdr:nvCxnSpPr>
      <xdr:spPr>
        <a:xfrm>
          <a:off x="10388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97553</xdr:rowOff>
    </xdr:from>
    <xdr:ext cx="469744" cy="259045"/>
    <xdr:sp macro="" textlink="">
      <xdr:nvSpPr>
        <xdr:cNvPr id="101" name="【図書館】&#10;一人当たり面積平均値テキスト">
          <a:extLst>
            <a:ext uri="{FF2B5EF4-FFF2-40B4-BE49-F238E27FC236}">
              <a16:creationId xmlns:a16="http://schemas.microsoft.com/office/drawing/2014/main" id="{4141FC86-990B-487F-B9B1-6A85CA12A370}"/>
            </a:ext>
          </a:extLst>
        </xdr:cNvPr>
        <xdr:cNvSpPr txBox="1"/>
      </xdr:nvSpPr>
      <xdr:spPr>
        <a:xfrm>
          <a:off x="10515600" y="644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119126</xdr:rowOff>
    </xdr:from>
    <xdr:to>
      <xdr:col>55</xdr:col>
      <xdr:colOff>50800</xdr:colOff>
      <xdr:row>38</xdr:row>
      <xdr:rowOff>49276</xdr:rowOff>
    </xdr:to>
    <xdr:sp macro="" textlink="">
      <xdr:nvSpPr>
        <xdr:cNvPr id="102" name="フローチャート: 判断 101">
          <a:extLst>
            <a:ext uri="{FF2B5EF4-FFF2-40B4-BE49-F238E27FC236}">
              <a16:creationId xmlns:a16="http://schemas.microsoft.com/office/drawing/2014/main" id="{1C214487-3DEB-408A-AFE4-F0A6A7871CE1}"/>
            </a:ext>
          </a:extLst>
        </xdr:cNvPr>
        <xdr:cNvSpPr/>
      </xdr:nvSpPr>
      <xdr:spPr>
        <a:xfrm>
          <a:off x="104267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03" name="フローチャート: 判断 102">
          <a:extLst>
            <a:ext uri="{FF2B5EF4-FFF2-40B4-BE49-F238E27FC236}">
              <a16:creationId xmlns:a16="http://schemas.microsoft.com/office/drawing/2014/main" id="{7B9B9D8E-AFEB-4815-B4F7-EC9A2B7771F9}"/>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138955</xdr:rowOff>
    </xdr:from>
    <xdr:ext cx="469744" cy="259045"/>
    <xdr:sp macro="" textlink="">
      <xdr:nvSpPr>
        <xdr:cNvPr id="104" name="n_1aveValue【図書館】&#10;一人当たり面積">
          <a:extLst>
            <a:ext uri="{FF2B5EF4-FFF2-40B4-BE49-F238E27FC236}">
              <a16:creationId xmlns:a16="http://schemas.microsoft.com/office/drawing/2014/main" id="{EF90F41D-DA09-4C44-B303-3A9A89983305}"/>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48260</xdr:rowOff>
    </xdr:from>
    <xdr:to>
      <xdr:col>46</xdr:col>
      <xdr:colOff>38100</xdr:colOff>
      <xdr:row>38</xdr:row>
      <xdr:rowOff>149860</xdr:rowOff>
    </xdr:to>
    <xdr:sp macro="" textlink="">
      <xdr:nvSpPr>
        <xdr:cNvPr id="105" name="フローチャート: 判断 104">
          <a:extLst>
            <a:ext uri="{FF2B5EF4-FFF2-40B4-BE49-F238E27FC236}">
              <a16:creationId xmlns:a16="http://schemas.microsoft.com/office/drawing/2014/main" id="{98082811-C642-477C-B149-8D8D8D7EA1EF}"/>
            </a:ext>
          </a:extLst>
        </xdr:cNvPr>
        <xdr:cNvSpPr/>
      </xdr:nvSpPr>
      <xdr:spPr>
        <a:xfrm>
          <a:off x="869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166387</xdr:rowOff>
    </xdr:from>
    <xdr:ext cx="469744" cy="259045"/>
    <xdr:sp macro="" textlink="">
      <xdr:nvSpPr>
        <xdr:cNvPr id="106" name="n_2aveValue【図書館】&#10;一人当たり面積">
          <a:extLst>
            <a:ext uri="{FF2B5EF4-FFF2-40B4-BE49-F238E27FC236}">
              <a16:creationId xmlns:a16="http://schemas.microsoft.com/office/drawing/2014/main" id="{AF069700-0AA5-4A33-BEB7-E167C1364788}"/>
            </a:ext>
          </a:extLst>
        </xdr:cNvPr>
        <xdr:cNvSpPr txBox="1"/>
      </xdr:nvSpPr>
      <xdr:spPr>
        <a:xfrm>
          <a:off x="8515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E4145D81-106E-42C4-890F-2B9B03B19F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1F16D2A7-A841-408A-B47F-301F2C5990F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23866782-6FCD-4E55-81D3-D136B2BA3D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512E5386-B74C-4DD9-BD3C-5F30961C948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7BBE6001-DFC6-4B4E-962F-F81D6C1F98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55118</xdr:rowOff>
    </xdr:from>
    <xdr:to>
      <xdr:col>50</xdr:col>
      <xdr:colOff>165100</xdr:colOff>
      <xdr:row>41</xdr:row>
      <xdr:rowOff>156718</xdr:rowOff>
    </xdr:to>
    <xdr:sp macro="" textlink="">
      <xdr:nvSpPr>
        <xdr:cNvPr id="112" name="楕円 111">
          <a:extLst>
            <a:ext uri="{FF2B5EF4-FFF2-40B4-BE49-F238E27FC236}">
              <a16:creationId xmlns:a16="http://schemas.microsoft.com/office/drawing/2014/main" id="{6CD98927-61AD-4F59-B121-00CDADEF3EE0}"/>
            </a:ext>
          </a:extLst>
        </xdr:cNvPr>
        <xdr:cNvSpPr/>
      </xdr:nvSpPr>
      <xdr:spPr>
        <a:xfrm>
          <a:off x="9588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41402</xdr:rowOff>
    </xdr:from>
    <xdr:to>
      <xdr:col>46</xdr:col>
      <xdr:colOff>38100</xdr:colOff>
      <xdr:row>39</xdr:row>
      <xdr:rowOff>143002</xdr:rowOff>
    </xdr:to>
    <xdr:sp macro="" textlink="">
      <xdr:nvSpPr>
        <xdr:cNvPr id="113" name="楕円 112">
          <a:extLst>
            <a:ext uri="{FF2B5EF4-FFF2-40B4-BE49-F238E27FC236}">
              <a16:creationId xmlns:a16="http://schemas.microsoft.com/office/drawing/2014/main" id="{27C7BF6D-92FD-4798-A5BD-121490586BA8}"/>
            </a:ext>
          </a:extLst>
        </xdr:cNvPr>
        <xdr:cNvSpPr/>
      </xdr:nvSpPr>
      <xdr:spPr>
        <a:xfrm>
          <a:off x="8699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92202</xdr:rowOff>
    </xdr:from>
    <xdr:to>
      <xdr:col>50</xdr:col>
      <xdr:colOff>114300</xdr:colOff>
      <xdr:row>41</xdr:row>
      <xdr:rowOff>105918</xdr:rowOff>
    </xdr:to>
    <xdr:cxnSp macro="">
      <xdr:nvCxnSpPr>
        <xdr:cNvPr id="114" name="直線コネクタ 113">
          <a:extLst>
            <a:ext uri="{FF2B5EF4-FFF2-40B4-BE49-F238E27FC236}">
              <a16:creationId xmlns:a16="http://schemas.microsoft.com/office/drawing/2014/main" id="{EE849644-DBE4-45C8-A261-E3CBF3E969AA}"/>
            </a:ext>
          </a:extLst>
        </xdr:cNvPr>
        <xdr:cNvCxnSpPr/>
      </xdr:nvCxnSpPr>
      <xdr:spPr>
        <a:xfrm>
          <a:off x="8750300" y="6778752"/>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147845</xdr:rowOff>
    </xdr:from>
    <xdr:ext cx="469744" cy="259045"/>
    <xdr:sp macro="" textlink="">
      <xdr:nvSpPr>
        <xdr:cNvPr id="115" name="n_1mainValue【図書館】&#10;一人当たり面積">
          <a:extLst>
            <a:ext uri="{FF2B5EF4-FFF2-40B4-BE49-F238E27FC236}">
              <a16:creationId xmlns:a16="http://schemas.microsoft.com/office/drawing/2014/main" id="{0C211E59-B0D2-4684-A7DC-FE9121F33C59}"/>
            </a:ext>
          </a:extLst>
        </xdr:cNvPr>
        <xdr:cNvSpPr txBox="1"/>
      </xdr:nvSpPr>
      <xdr:spPr>
        <a:xfrm>
          <a:off x="93917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134129</xdr:rowOff>
    </xdr:from>
    <xdr:ext cx="469744" cy="259045"/>
    <xdr:sp macro="" textlink="">
      <xdr:nvSpPr>
        <xdr:cNvPr id="116" name="n_2mainValue【図書館】&#10;一人当たり面積">
          <a:extLst>
            <a:ext uri="{FF2B5EF4-FFF2-40B4-BE49-F238E27FC236}">
              <a16:creationId xmlns:a16="http://schemas.microsoft.com/office/drawing/2014/main" id="{5230B47F-E964-4954-84F9-0120DDA1EED2}"/>
            </a:ext>
          </a:extLst>
        </xdr:cNvPr>
        <xdr:cNvSpPr txBox="1"/>
      </xdr:nvSpPr>
      <xdr:spPr>
        <a:xfrm>
          <a:off x="8515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id="{90F93674-177F-4530-8109-B5E3EC17A04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id="{8050A5DD-10B0-4632-B4D4-4589AD5FB2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id="{C39F9836-FC47-41BD-95E4-5B3E38ABFB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id="{01DA0BA2-5CA9-4D02-9CDF-0DFC628BE0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id="{A54748F3-2A9A-4F07-9CE9-E3A29857FD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id="{4CB817C2-AD6B-41D2-930F-CCFBA67EA7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id="{2B45DD95-E80A-48D7-A74C-BBFE516809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id="{ABA58D85-F451-4BF1-967B-F0EB5FCDB9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id="{5E75434A-C723-4766-A90A-A89DFBA7D1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id="{DC7985A6-9341-446E-BBB9-F39BAC3BC4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7" name="テキスト ボックス 126">
          <a:extLst>
            <a:ext uri="{FF2B5EF4-FFF2-40B4-BE49-F238E27FC236}">
              <a16:creationId xmlns:a16="http://schemas.microsoft.com/office/drawing/2014/main" id="{101FF768-04ED-4B76-8C09-BB5B745E57E9}"/>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8" name="直線コネクタ 127">
          <a:extLst>
            <a:ext uri="{FF2B5EF4-FFF2-40B4-BE49-F238E27FC236}">
              <a16:creationId xmlns:a16="http://schemas.microsoft.com/office/drawing/2014/main" id="{FFE4D8F5-8EF0-4A6C-98C3-8806ACC5C8E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9" name="テキスト ボックス 128">
          <a:extLst>
            <a:ext uri="{FF2B5EF4-FFF2-40B4-BE49-F238E27FC236}">
              <a16:creationId xmlns:a16="http://schemas.microsoft.com/office/drawing/2014/main" id="{32C2DCE0-E152-4670-A9A6-9B87D06F873A}"/>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0" name="直線コネクタ 129">
          <a:extLst>
            <a:ext uri="{FF2B5EF4-FFF2-40B4-BE49-F238E27FC236}">
              <a16:creationId xmlns:a16="http://schemas.microsoft.com/office/drawing/2014/main" id="{CFB65B11-5CC3-4B59-82A8-B6A893EEEB1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1" name="テキスト ボックス 130">
          <a:extLst>
            <a:ext uri="{FF2B5EF4-FFF2-40B4-BE49-F238E27FC236}">
              <a16:creationId xmlns:a16="http://schemas.microsoft.com/office/drawing/2014/main" id="{D08FE283-EAED-4591-817C-7DA863CF72D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2" name="直線コネクタ 131">
          <a:extLst>
            <a:ext uri="{FF2B5EF4-FFF2-40B4-BE49-F238E27FC236}">
              <a16:creationId xmlns:a16="http://schemas.microsoft.com/office/drawing/2014/main" id="{CD60C927-08DB-4FAC-9592-D3C1065A4F9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3" name="テキスト ボックス 132">
          <a:extLst>
            <a:ext uri="{FF2B5EF4-FFF2-40B4-BE49-F238E27FC236}">
              <a16:creationId xmlns:a16="http://schemas.microsoft.com/office/drawing/2014/main" id="{0B5CC201-47FD-4394-91AE-9E576D6F80C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4" name="直線コネクタ 133">
          <a:extLst>
            <a:ext uri="{FF2B5EF4-FFF2-40B4-BE49-F238E27FC236}">
              <a16:creationId xmlns:a16="http://schemas.microsoft.com/office/drawing/2014/main" id="{77FE19A1-2180-4F3B-99EA-8B296521002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5" name="テキスト ボックス 134">
          <a:extLst>
            <a:ext uri="{FF2B5EF4-FFF2-40B4-BE49-F238E27FC236}">
              <a16:creationId xmlns:a16="http://schemas.microsoft.com/office/drawing/2014/main" id="{88900E7F-B57D-4B1F-A6D4-A17D621F4D39}"/>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a:extLst>
            <a:ext uri="{FF2B5EF4-FFF2-40B4-BE49-F238E27FC236}">
              <a16:creationId xmlns:a16="http://schemas.microsoft.com/office/drawing/2014/main" id="{EDF29A21-30B4-4436-BA38-4EA7F72041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a:extLst>
            <a:ext uri="{FF2B5EF4-FFF2-40B4-BE49-F238E27FC236}">
              <a16:creationId xmlns:a16="http://schemas.microsoft.com/office/drawing/2014/main" id="{F4710306-D6E0-49F0-80D8-EB5B9DAFECC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a:extLst>
            <a:ext uri="{FF2B5EF4-FFF2-40B4-BE49-F238E27FC236}">
              <a16:creationId xmlns:a16="http://schemas.microsoft.com/office/drawing/2014/main" id="{A5AA7C42-DD94-45D0-9CC6-E05C495EDB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75438</xdr:rowOff>
    </xdr:to>
    <xdr:cxnSp macro="">
      <xdr:nvCxnSpPr>
        <xdr:cNvPr id="139" name="直線コネクタ 138">
          <a:extLst>
            <a:ext uri="{FF2B5EF4-FFF2-40B4-BE49-F238E27FC236}">
              <a16:creationId xmlns:a16="http://schemas.microsoft.com/office/drawing/2014/main" id="{2B1C8B77-0B10-4DC3-8F0F-10914E6D6B57}"/>
            </a:ext>
          </a:extLst>
        </xdr:cNvPr>
        <xdr:cNvCxnSpPr/>
      </xdr:nvCxnSpPr>
      <xdr:spPr>
        <a:xfrm flipV="1">
          <a:off x="4634865" y="970407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79265</xdr:rowOff>
    </xdr:from>
    <xdr:ext cx="405111" cy="259045"/>
    <xdr:sp macro="" textlink="">
      <xdr:nvSpPr>
        <xdr:cNvPr id="140" name="【体育館・プール】&#10;有形固定資産減価償却率最小値テキスト">
          <a:extLst>
            <a:ext uri="{FF2B5EF4-FFF2-40B4-BE49-F238E27FC236}">
              <a16:creationId xmlns:a16="http://schemas.microsoft.com/office/drawing/2014/main" id="{1B8321DF-639F-4726-92A1-70DCD056BDF2}"/>
            </a:ext>
          </a:extLst>
        </xdr:cNvPr>
        <xdr:cNvSpPr txBox="1"/>
      </xdr:nvSpPr>
      <xdr:spPr>
        <a:xfrm>
          <a:off x="4673600" y="1105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75438</xdr:rowOff>
    </xdr:from>
    <xdr:to>
      <xdr:col>24</xdr:col>
      <xdr:colOff>152400</xdr:colOff>
      <xdr:row>64</xdr:row>
      <xdr:rowOff>75438</xdr:rowOff>
    </xdr:to>
    <xdr:cxnSp macro="">
      <xdr:nvCxnSpPr>
        <xdr:cNvPr id="141" name="直線コネクタ 140">
          <a:extLst>
            <a:ext uri="{FF2B5EF4-FFF2-40B4-BE49-F238E27FC236}">
              <a16:creationId xmlns:a16="http://schemas.microsoft.com/office/drawing/2014/main" id="{27221A14-98F6-4CD6-A54E-971407DD33B1}"/>
            </a:ext>
          </a:extLst>
        </xdr:cNvPr>
        <xdr:cNvCxnSpPr/>
      </xdr:nvCxnSpPr>
      <xdr:spPr>
        <a:xfrm>
          <a:off x="4546600" y="1104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42" name="【体育館・プール】&#10;有形固定資産減価償却率最大値テキスト">
          <a:extLst>
            <a:ext uri="{FF2B5EF4-FFF2-40B4-BE49-F238E27FC236}">
              <a16:creationId xmlns:a16="http://schemas.microsoft.com/office/drawing/2014/main" id="{14DCE5F9-91CB-486C-8C7A-25B39AC61DDE}"/>
            </a:ext>
          </a:extLst>
        </xdr:cNvPr>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43" name="直線コネクタ 142">
          <a:extLst>
            <a:ext uri="{FF2B5EF4-FFF2-40B4-BE49-F238E27FC236}">
              <a16:creationId xmlns:a16="http://schemas.microsoft.com/office/drawing/2014/main" id="{6123E253-120A-4A91-9FA1-9D2D8789A748}"/>
            </a:ext>
          </a:extLst>
        </xdr:cNvPr>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140225</xdr:rowOff>
    </xdr:from>
    <xdr:ext cx="405111" cy="259045"/>
    <xdr:sp macro="" textlink="">
      <xdr:nvSpPr>
        <xdr:cNvPr id="144" name="【体育館・プール】&#10;有形固定資産減価償却率平均値テキスト">
          <a:extLst>
            <a:ext uri="{FF2B5EF4-FFF2-40B4-BE49-F238E27FC236}">
              <a16:creationId xmlns:a16="http://schemas.microsoft.com/office/drawing/2014/main" id="{0921A68D-7835-457B-94CC-8E091BE1F52F}"/>
            </a:ext>
          </a:extLst>
        </xdr:cNvPr>
        <xdr:cNvSpPr txBox="1"/>
      </xdr:nvSpPr>
      <xdr:spPr>
        <a:xfrm>
          <a:off x="4673600" y="1025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161798</xdr:rowOff>
    </xdr:from>
    <xdr:to>
      <xdr:col>24</xdr:col>
      <xdr:colOff>114300</xdr:colOff>
      <xdr:row>60</xdr:row>
      <xdr:rowOff>91948</xdr:rowOff>
    </xdr:to>
    <xdr:sp macro="" textlink="">
      <xdr:nvSpPr>
        <xdr:cNvPr id="145" name="フローチャート: 判断 144">
          <a:extLst>
            <a:ext uri="{FF2B5EF4-FFF2-40B4-BE49-F238E27FC236}">
              <a16:creationId xmlns:a16="http://schemas.microsoft.com/office/drawing/2014/main" id="{EDF29F45-B189-402C-8304-9035494FCF0A}"/>
            </a:ext>
          </a:extLst>
        </xdr:cNvPr>
        <xdr:cNvSpPr/>
      </xdr:nvSpPr>
      <xdr:spPr>
        <a:xfrm>
          <a:off x="45847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146" name="フローチャート: 判断 145">
          <a:extLst>
            <a:ext uri="{FF2B5EF4-FFF2-40B4-BE49-F238E27FC236}">
              <a16:creationId xmlns:a16="http://schemas.microsoft.com/office/drawing/2014/main" id="{F8A8DD4A-017B-41AC-BBED-EDDD6858860F}"/>
            </a:ext>
          </a:extLst>
        </xdr:cNvPr>
        <xdr:cNvSpPr/>
      </xdr:nvSpPr>
      <xdr:spPr>
        <a:xfrm>
          <a:off x="3746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83329</xdr:rowOff>
    </xdr:from>
    <xdr:ext cx="405111" cy="259045"/>
    <xdr:sp macro="" textlink="">
      <xdr:nvSpPr>
        <xdr:cNvPr id="147" name="n_1aveValue【体育館・プール】&#10;有形固定資産減価償却率">
          <a:extLst>
            <a:ext uri="{FF2B5EF4-FFF2-40B4-BE49-F238E27FC236}">
              <a16:creationId xmlns:a16="http://schemas.microsoft.com/office/drawing/2014/main" id="{718F44FD-1B3A-4AD7-83E6-038409DE2FAD}"/>
            </a:ext>
          </a:extLst>
        </xdr:cNvPr>
        <xdr:cNvSpPr txBox="1"/>
      </xdr:nvSpPr>
      <xdr:spPr>
        <a:xfrm>
          <a:off x="35820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136652</xdr:rowOff>
    </xdr:from>
    <xdr:to>
      <xdr:col>15</xdr:col>
      <xdr:colOff>101600</xdr:colOff>
      <xdr:row>59</xdr:row>
      <xdr:rowOff>66802</xdr:rowOff>
    </xdr:to>
    <xdr:sp macro="" textlink="">
      <xdr:nvSpPr>
        <xdr:cNvPr id="148" name="フローチャート: 判断 147">
          <a:extLst>
            <a:ext uri="{FF2B5EF4-FFF2-40B4-BE49-F238E27FC236}">
              <a16:creationId xmlns:a16="http://schemas.microsoft.com/office/drawing/2014/main" id="{2E6FB7CE-5EEC-4424-A658-AE0A6E73DDF6}"/>
            </a:ext>
          </a:extLst>
        </xdr:cNvPr>
        <xdr:cNvSpPr/>
      </xdr:nvSpPr>
      <xdr:spPr>
        <a:xfrm>
          <a:off x="2857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83329</xdr:rowOff>
    </xdr:from>
    <xdr:ext cx="405111" cy="259045"/>
    <xdr:sp macro="" textlink="">
      <xdr:nvSpPr>
        <xdr:cNvPr id="149" name="n_2aveValue【体育館・プール】&#10;有形固定資産減価償却率">
          <a:extLst>
            <a:ext uri="{FF2B5EF4-FFF2-40B4-BE49-F238E27FC236}">
              <a16:creationId xmlns:a16="http://schemas.microsoft.com/office/drawing/2014/main" id="{BAD2989B-1533-4616-8F51-C14E25BEEF6D}"/>
            </a:ext>
          </a:extLst>
        </xdr:cNvPr>
        <xdr:cNvSpPr txBox="1"/>
      </xdr:nvSpPr>
      <xdr:spPr>
        <a:xfrm>
          <a:off x="2705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14C00FC1-D518-4680-B8C8-B3CE2D2EC0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12DD2AC5-6633-4403-8C2B-E4481F249B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14BEFB86-B8E7-4BE6-9EFB-14E1CCB67D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9858CDFF-5E3C-4129-910C-907FA968E3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F6112C30-A939-4A67-84C7-9712B6F4D3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55" name="楕円 154">
          <a:extLst>
            <a:ext uri="{FF2B5EF4-FFF2-40B4-BE49-F238E27FC236}">
              <a16:creationId xmlns:a16="http://schemas.microsoft.com/office/drawing/2014/main" id="{FBDBD703-77A2-4A3D-A80B-8DCBBBDE739D}"/>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141224</xdr:rowOff>
    </xdr:from>
    <xdr:to>
      <xdr:col>15</xdr:col>
      <xdr:colOff>101600</xdr:colOff>
      <xdr:row>61</xdr:row>
      <xdr:rowOff>71374</xdr:rowOff>
    </xdr:to>
    <xdr:sp macro="" textlink="">
      <xdr:nvSpPr>
        <xdr:cNvPr id="156" name="楕円 155">
          <a:extLst>
            <a:ext uri="{FF2B5EF4-FFF2-40B4-BE49-F238E27FC236}">
              <a16:creationId xmlns:a16="http://schemas.microsoft.com/office/drawing/2014/main" id="{3ADA3882-508F-4BE5-8443-F07AB9DE1AD0}"/>
            </a:ext>
          </a:extLst>
        </xdr:cNvPr>
        <xdr:cNvSpPr/>
      </xdr:nvSpPr>
      <xdr:spPr>
        <a:xfrm>
          <a:off x="2857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61</xdr:row>
      <xdr:rowOff>20574</xdr:rowOff>
    </xdr:to>
    <xdr:cxnSp macro="">
      <xdr:nvCxnSpPr>
        <xdr:cNvPr id="157" name="直線コネクタ 156">
          <a:extLst>
            <a:ext uri="{FF2B5EF4-FFF2-40B4-BE49-F238E27FC236}">
              <a16:creationId xmlns:a16="http://schemas.microsoft.com/office/drawing/2014/main" id="{236A2BB2-42DC-43DC-BD9E-FD0E8D8E7E54}"/>
            </a:ext>
          </a:extLst>
        </xdr:cNvPr>
        <xdr:cNvCxnSpPr/>
      </xdr:nvCxnSpPr>
      <xdr:spPr>
        <a:xfrm flipV="1">
          <a:off x="2908300" y="104013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58" name="n_1mainValue【体育館・プール】&#10;有形固定資産減価償却率">
          <a:extLst>
            <a:ext uri="{FF2B5EF4-FFF2-40B4-BE49-F238E27FC236}">
              <a16:creationId xmlns:a16="http://schemas.microsoft.com/office/drawing/2014/main" id="{215D6AFE-4A67-4828-AD11-3C18F2A68604}"/>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62501</xdr:rowOff>
    </xdr:from>
    <xdr:ext cx="405111" cy="259045"/>
    <xdr:sp macro="" textlink="">
      <xdr:nvSpPr>
        <xdr:cNvPr id="159" name="n_2mainValue【体育館・プール】&#10;有形固定資産減価償却率">
          <a:extLst>
            <a:ext uri="{FF2B5EF4-FFF2-40B4-BE49-F238E27FC236}">
              <a16:creationId xmlns:a16="http://schemas.microsoft.com/office/drawing/2014/main" id="{14345A2E-26B4-4ED0-BC1D-2BC154AD9AFF}"/>
            </a:ext>
          </a:extLst>
        </xdr:cNvPr>
        <xdr:cNvSpPr txBox="1"/>
      </xdr:nvSpPr>
      <xdr:spPr>
        <a:xfrm>
          <a:off x="27057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a:extLst>
            <a:ext uri="{FF2B5EF4-FFF2-40B4-BE49-F238E27FC236}">
              <a16:creationId xmlns:a16="http://schemas.microsoft.com/office/drawing/2014/main" id="{2553D5ED-C77F-4F40-B602-73F9F61196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a:extLst>
            <a:ext uri="{FF2B5EF4-FFF2-40B4-BE49-F238E27FC236}">
              <a16:creationId xmlns:a16="http://schemas.microsoft.com/office/drawing/2014/main" id="{2535A28C-97ED-4A1C-99E0-133357D5E9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a:extLst>
            <a:ext uri="{FF2B5EF4-FFF2-40B4-BE49-F238E27FC236}">
              <a16:creationId xmlns:a16="http://schemas.microsoft.com/office/drawing/2014/main" id="{7640BD42-E1B9-47A1-AEBB-850C8309777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a:extLst>
            <a:ext uri="{FF2B5EF4-FFF2-40B4-BE49-F238E27FC236}">
              <a16:creationId xmlns:a16="http://schemas.microsoft.com/office/drawing/2014/main" id="{ECC5436A-49D0-4CAF-ADC7-79D121967A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a:extLst>
            <a:ext uri="{FF2B5EF4-FFF2-40B4-BE49-F238E27FC236}">
              <a16:creationId xmlns:a16="http://schemas.microsoft.com/office/drawing/2014/main" id="{BD09FA33-F12D-4AEE-98D6-4CC69DCCDA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a:extLst>
            <a:ext uri="{FF2B5EF4-FFF2-40B4-BE49-F238E27FC236}">
              <a16:creationId xmlns:a16="http://schemas.microsoft.com/office/drawing/2014/main" id="{1FAE9964-0BA4-4131-87E8-9CD0A1205F2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a:extLst>
            <a:ext uri="{FF2B5EF4-FFF2-40B4-BE49-F238E27FC236}">
              <a16:creationId xmlns:a16="http://schemas.microsoft.com/office/drawing/2014/main" id="{5DB63BE0-FE99-4ADC-8756-BDC652EDAE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a:extLst>
            <a:ext uri="{FF2B5EF4-FFF2-40B4-BE49-F238E27FC236}">
              <a16:creationId xmlns:a16="http://schemas.microsoft.com/office/drawing/2014/main" id="{5324BA3C-7A05-4C1E-84B2-8D5684BCBE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a:extLst>
            <a:ext uri="{FF2B5EF4-FFF2-40B4-BE49-F238E27FC236}">
              <a16:creationId xmlns:a16="http://schemas.microsoft.com/office/drawing/2014/main" id="{8B216C3E-3F14-4655-921A-26A40CC9F9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a:extLst>
            <a:ext uri="{FF2B5EF4-FFF2-40B4-BE49-F238E27FC236}">
              <a16:creationId xmlns:a16="http://schemas.microsoft.com/office/drawing/2014/main" id="{B3F4E711-18BB-453A-8344-0584673D8E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0" name="直線コネクタ 169">
          <a:extLst>
            <a:ext uri="{FF2B5EF4-FFF2-40B4-BE49-F238E27FC236}">
              <a16:creationId xmlns:a16="http://schemas.microsoft.com/office/drawing/2014/main" id="{C14B27B7-C010-4941-BDED-8060CABD394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1" name="テキスト ボックス 170">
          <a:extLst>
            <a:ext uri="{FF2B5EF4-FFF2-40B4-BE49-F238E27FC236}">
              <a16:creationId xmlns:a16="http://schemas.microsoft.com/office/drawing/2014/main" id="{6462425A-F46A-47C8-BD21-2E942379AD7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2" name="直線コネクタ 171">
          <a:extLst>
            <a:ext uri="{FF2B5EF4-FFF2-40B4-BE49-F238E27FC236}">
              <a16:creationId xmlns:a16="http://schemas.microsoft.com/office/drawing/2014/main" id="{F1E1BAB1-3CC3-407D-8C64-C3FAAA10CF1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3" name="テキスト ボックス 172">
          <a:extLst>
            <a:ext uri="{FF2B5EF4-FFF2-40B4-BE49-F238E27FC236}">
              <a16:creationId xmlns:a16="http://schemas.microsoft.com/office/drawing/2014/main" id="{81F1C69E-2B80-4417-AE91-EBA8B0B989B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4" name="直線コネクタ 173">
          <a:extLst>
            <a:ext uri="{FF2B5EF4-FFF2-40B4-BE49-F238E27FC236}">
              <a16:creationId xmlns:a16="http://schemas.microsoft.com/office/drawing/2014/main" id="{0F72E17B-B77E-4EAB-8DB9-528B8748F5B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5" name="テキスト ボックス 174">
          <a:extLst>
            <a:ext uri="{FF2B5EF4-FFF2-40B4-BE49-F238E27FC236}">
              <a16:creationId xmlns:a16="http://schemas.microsoft.com/office/drawing/2014/main" id="{4CF1A256-1E1C-4D80-9809-6168E074899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6" name="直線コネクタ 175">
          <a:extLst>
            <a:ext uri="{FF2B5EF4-FFF2-40B4-BE49-F238E27FC236}">
              <a16:creationId xmlns:a16="http://schemas.microsoft.com/office/drawing/2014/main" id="{E8E4D761-6D70-42CE-8D02-ED3B81DDE54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7" name="テキスト ボックス 176">
          <a:extLst>
            <a:ext uri="{FF2B5EF4-FFF2-40B4-BE49-F238E27FC236}">
              <a16:creationId xmlns:a16="http://schemas.microsoft.com/office/drawing/2014/main" id="{DE76697D-1B9E-416D-BAEE-F4144FB898C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8" name="直線コネクタ 177">
          <a:extLst>
            <a:ext uri="{FF2B5EF4-FFF2-40B4-BE49-F238E27FC236}">
              <a16:creationId xmlns:a16="http://schemas.microsoft.com/office/drawing/2014/main" id="{C1A074B5-DC3D-4988-AA02-7FADB4382D9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9" name="テキスト ボックス 178">
          <a:extLst>
            <a:ext uri="{FF2B5EF4-FFF2-40B4-BE49-F238E27FC236}">
              <a16:creationId xmlns:a16="http://schemas.microsoft.com/office/drawing/2014/main" id="{9E3AC22A-58A2-4FF6-B6DB-3EB42595BC6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0" name="直線コネクタ 179">
          <a:extLst>
            <a:ext uri="{FF2B5EF4-FFF2-40B4-BE49-F238E27FC236}">
              <a16:creationId xmlns:a16="http://schemas.microsoft.com/office/drawing/2014/main" id="{76AEFAF5-432C-427C-8144-5050D2E97A2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1" name="テキスト ボックス 180">
          <a:extLst>
            <a:ext uri="{FF2B5EF4-FFF2-40B4-BE49-F238E27FC236}">
              <a16:creationId xmlns:a16="http://schemas.microsoft.com/office/drawing/2014/main" id="{0558D080-75E0-4BEA-98FD-A0FB279527D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a:extLst>
            <a:ext uri="{FF2B5EF4-FFF2-40B4-BE49-F238E27FC236}">
              <a16:creationId xmlns:a16="http://schemas.microsoft.com/office/drawing/2014/main" id="{5F70129D-0DD8-4E9F-97E1-2C942B189F3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3" name="テキスト ボックス 182">
          <a:extLst>
            <a:ext uri="{FF2B5EF4-FFF2-40B4-BE49-F238E27FC236}">
              <a16:creationId xmlns:a16="http://schemas.microsoft.com/office/drawing/2014/main" id="{A51C79C2-E1F2-4F72-B5D4-A803358F0C5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体育館・プール】&#10;一人当たり面積グラフ枠">
          <a:extLst>
            <a:ext uri="{FF2B5EF4-FFF2-40B4-BE49-F238E27FC236}">
              <a16:creationId xmlns:a16="http://schemas.microsoft.com/office/drawing/2014/main" id="{45EBAB34-1E94-4834-9087-BF96BBF94A1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78377</xdr:rowOff>
    </xdr:from>
    <xdr:to>
      <xdr:col>54</xdr:col>
      <xdr:colOff>189865</xdr:colOff>
      <xdr:row>63</xdr:row>
      <xdr:rowOff>160020</xdr:rowOff>
    </xdr:to>
    <xdr:cxnSp macro="">
      <xdr:nvCxnSpPr>
        <xdr:cNvPr id="185" name="直線コネクタ 184">
          <a:extLst>
            <a:ext uri="{FF2B5EF4-FFF2-40B4-BE49-F238E27FC236}">
              <a16:creationId xmlns:a16="http://schemas.microsoft.com/office/drawing/2014/main" id="{9A4815FA-8111-4866-B491-713B65B1EA5B}"/>
            </a:ext>
          </a:extLst>
        </xdr:cNvPr>
        <xdr:cNvCxnSpPr/>
      </xdr:nvCxnSpPr>
      <xdr:spPr>
        <a:xfrm flipV="1">
          <a:off x="10476865" y="9679577"/>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86" name="【体育館・プール】&#10;一人当たり面積最小値テキスト">
          <a:extLst>
            <a:ext uri="{FF2B5EF4-FFF2-40B4-BE49-F238E27FC236}">
              <a16:creationId xmlns:a16="http://schemas.microsoft.com/office/drawing/2014/main" id="{D7188410-EAFD-4891-97A0-456BC9BAF2A9}"/>
            </a:ext>
          </a:extLst>
        </xdr:cNvPr>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87" name="直線コネクタ 186">
          <a:extLst>
            <a:ext uri="{FF2B5EF4-FFF2-40B4-BE49-F238E27FC236}">
              <a16:creationId xmlns:a16="http://schemas.microsoft.com/office/drawing/2014/main" id="{14E5CB0F-7598-4BAB-BB2F-FF1CB2B614F2}"/>
            </a:ext>
          </a:extLst>
        </xdr:cNvPr>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25054</xdr:rowOff>
    </xdr:from>
    <xdr:ext cx="469744" cy="259045"/>
    <xdr:sp macro="" textlink="">
      <xdr:nvSpPr>
        <xdr:cNvPr id="188" name="【体育館・プール】&#10;一人当たり面積最大値テキスト">
          <a:extLst>
            <a:ext uri="{FF2B5EF4-FFF2-40B4-BE49-F238E27FC236}">
              <a16:creationId xmlns:a16="http://schemas.microsoft.com/office/drawing/2014/main" id="{F6F1D689-D0FC-4134-969F-25E7FEFDEA48}"/>
            </a:ext>
          </a:extLst>
        </xdr:cNvPr>
        <xdr:cNvSpPr txBox="1"/>
      </xdr:nvSpPr>
      <xdr:spPr>
        <a:xfrm>
          <a:off x="10515600" y="945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78377</xdr:rowOff>
    </xdr:from>
    <xdr:to>
      <xdr:col>55</xdr:col>
      <xdr:colOff>88900</xdr:colOff>
      <xdr:row>56</xdr:row>
      <xdr:rowOff>78377</xdr:rowOff>
    </xdr:to>
    <xdr:cxnSp macro="">
      <xdr:nvCxnSpPr>
        <xdr:cNvPr id="189" name="直線コネクタ 188">
          <a:extLst>
            <a:ext uri="{FF2B5EF4-FFF2-40B4-BE49-F238E27FC236}">
              <a16:creationId xmlns:a16="http://schemas.microsoft.com/office/drawing/2014/main" id="{AA03C8FE-5B53-4C10-AD91-420C7E2C6580}"/>
            </a:ext>
          </a:extLst>
        </xdr:cNvPr>
        <xdr:cNvCxnSpPr/>
      </xdr:nvCxnSpPr>
      <xdr:spPr>
        <a:xfrm>
          <a:off x="10388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25599</xdr:rowOff>
    </xdr:from>
    <xdr:ext cx="469744" cy="259045"/>
    <xdr:sp macro="" textlink="">
      <xdr:nvSpPr>
        <xdr:cNvPr id="190" name="【体育館・プール】&#10;一人当たり面積平均値テキスト">
          <a:extLst>
            <a:ext uri="{FF2B5EF4-FFF2-40B4-BE49-F238E27FC236}">
              <a16:creationId xmlns:a16="http://schemas.microsoft.com/office/drawing/2014/main" id="{523B30C7-8BB1-4687-8955-5587696D1AEA}"/>
            </a:ext>
          </a:extLst>
        </xdr:cNvPr>
        <xdr:cNvSpPr txBox="1"/>
      </xdr:nvSpPr>
      <xdr:spPr>
        <a:xfrm>
          <a:off x="10515600" y="10484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47172</xdr:rowOff>
    </xdr:from>
    <xdr:to>
      <xdr:col>55</xdr:col>
      <xdr:colOff>50800</xdr:colOff>
      <xdr:row>61</xdr:row>
      <xdr:rowOff>148772</xdr:rowOff>
    </xdr:to>
    <xdr:sp macro="" textlink="">
      <xdr:nvSpPr>
        <xdr:cNvPr id="191" name="フローチャート: 判断 190">
          <a:extLst>
            <a:ext uri="{FF2B5EF4-FFF2-40B4-BE49-F238E27FC236}">
              <a16:creationId xmlns:a16="http://schemas.microsoft.com/office/drawing/2014/main" id="{E1C4BEF2-C011-4368-96A6-E894ED2BA4D0}"/>
            </a:ext>
          </a:extLst>
        </xdr:cNvPr>
        <xdr:cNvSpPr/>
      </xdr:nvSpPr>
      <xdr:spPr>
        <a:xfrm>
          <a:off x="104267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92" name="フローチャート: 判断 191">
          <a:extLst>
            <a:ext uri="{FF2B5EF4-FFF2-40B4-BE49-F238E27FC236}">
              <a16:creationId xmlns:a16="http://schemas.microsoft.com/office/drawing/2014/main" id="{6F3688E6-8D99-4FF4-BB86-4ACA27BA511D}"/>
            </a:ext>
          </a:extLst>
        </xdr:cNvPr>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33037</xdr:rowOff>
    </xdr:from>
    <xdr:ext cx="469744" cy="259045"/>
    <xdr:sp macro="" textlink="">
      <xdr:nvSpPr>
        <xdr:cNvPr id="193" name="n_1aveValue【体育館・プール】&#10;一人当たり面積">
          <a:extLst>
            <a:ext uri="{FF2B5EF4-FFF2-40B4-BE49-F238E27FC236}">
              <a16:creationId xmlns:a16="http://schemas.microsoft.com/office/drawing/2014/main" id="{E3C6FBF4-EA7C-4E61-B7D9-743D421A1749}"/>
            </a:ext>
          </a:extLst>
        </xdr:cNvPr>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127181</xdr:rowOff>
    </xdr:from>
    <xdr:to>
      <xdr:col>46</xdr:col>
      <xdr:colOff>38100</xdr:colOff>
      <xdr:row>61</xdr:row>
      <xdr:rowOff>57331</xdr:rowOff>
    </xdr:to>
    <xdr:sp macro="" textlink="">
      <xdr:nvSpPr>
        <xdr:cNvPr id="194" name="フローチャート: 判断 193">
          <a:extLst>
            <a:ext uri="{FF2B5EF4-FFF2-40B4-BE49-F238E27FC236}">
              <a16:creationId xmlns:a16="http://schemas.microsoft.com/office/drawing/2014/main" id="{1F80C69D-6B94-4093-A852-7C716E6A5DE0}"/>
            </a:ext>
          </a:extLst>
        </xdr:cNvPr>
        <xdr:cNvSpPr/>
      </xdr:nvSpPr>
      <xdr:spPr>
        <a:xfrm>
          <a:off x="869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73858</xdr:rowOff>
    </xdr:from>
    <xdr:ext cx="469744" cy="259045"/>
    <xdr:sp macro="" textlink="">
      <xdr:nvSpPr>
        <xdr:cNvPr id="195" name="n_2aveValue【体育館・プール】&#10;一人当たり面積">
          <a:extLst>
            <a:ext uri="{FF2B5EF4-FFF2-40B4-BE49-F238E27FC236}">
              <a16:creationId xmlns:a16="http://schemas.microsoft.com/office/drawing/2014/main" id="{AC01D45C-9D58-46D4-AE7A-E51856D7A642}"/>
            </a:ext>
          </a:extLst>
        </xdr:cNvPr>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EBF839C2-712C-4F95-B271-50D998AB11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A4FA3080-3EFC-4AB3-86A1-1AB093A5D9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BFAF787-6FE0-46A0-A589-6C0E5F2FFA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C109D7D7-9C98-4EEC-95CD-EBA7AF9FA2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151D8891-890D-4E98-BCE1-D581A567EE9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112485</xdr:rowOff>
    </xdr:from>
    <xdr:to>
      <xdr:col>50</xdr:col>
      <xdr:colOff>165100</xdr:colOff>
      <xdr:row>63</xdr:row>
      <xdr:rowOff>42635</xdr:rowOff>
    </xdr:to>
    <xdr:sp macro="" textlink="">
      <xdr:nvSpPr>
        <xdr:cNvPr id="201" name="楕円 200">
          <a:extLst>
            <a:ext uri="{FF2B5EF4-FFF2-40B4-BE49-F238E27FC236}">
              <a16:creationId xmlns:a16="http://schemas.microsoft.com/office/drawing/2014/main" id="{68310D4D-5435-498D-9518-BC13C70EE72D}"/>
            </a:ext>
          </a:extLst>
        </xdr:cNvPr>
        <xdr:cNvSpPr/>
      </xdr:nvSpPr>
      <xdr:spPr>
        <a:xfrm>
          <a:off x="9588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115751</xdr:rowOff>
    </xdr:from>
    <xdr:to>
      <xdr:col>46</xdr:col>
      <xdr:colOff>38100</xdr:colOff>
      <xdr:row>63</xdr:row>
      <xdr:rowOff>45901</xdr:rowOff>
    </xdr:to>
    <xdr:sp macro="" textlink="">
      <xdr:nvSpPr>
        <xdr:cNvPr id="202" name="楕円 201">
          <a:extLst>
            <a:ext uri="{FF2B5EF4-FFF2-40B4-BE49-F238E27FC236}">
              <a16:creationId xmlns:a16="http://schemas.microsoft.com/office/drawing/2014/main" id="{FEFC6177-AD01-4F9B-9DA7-392B7BAC36F9}"/>
            </a:ext>
          </a:extLst>
        </xdr:cNvPr>
        <xdr:cNvSpPr/>
      </xdr:nvSpPr>
      <xdr:spPr>
        <a:xfrm>
          <a:off x="8699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163285</xdr:rowOff>
    </xdr:from>
    <xdr:to>
      <xdr:col>50</xdr:col>
      <xdr:colOff>114300</xdr:colOff>
      <xdr:row>62</xdr:row>
      <xdr:rowOff>166551</xdr:rowOff>
    </xdr:to>
    <xdr:cxnSp macro="">
      <xdr:nvCxnSpPr>
        <xdr:cNvPr id="203" name="直線コネクタ 202">
          <a:extLst>
            <a:ext uri="{FF2B5EF4-FFF2-40B4-BE49-F238E27FC236}">
              <a16:creationId xmlns:a16="http://schemas.microsoft.com/office/drawing/2014/main" id="{C85E8727-56E9-474F-A5BA-C3E588C432BD}"/>
            </a:ext>
          </a:extLst>
        </xdr:cNvPr>
        <xdr:cNvCxnSpPr/>
      </xdr:nvCxnSpPr>
      <xdr:spPr>
        <a:xfrm flipV="1">
          <a:off x="8750300" y="107931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33762</xdr:rowOff>
    </xdr:from>
    <xdr:ext cx="469744" cy="259045"/>
    <xdr:sp macro="" textlink="">
      <xdr:nvSpPr>
        <xdr:cNvPr id="204" name="n_1mainValue【体育館・プール】&#10;一人当たり面積">
          <a:extLst>
            <a:ext uri="{FF2B5EF4-FFF2-40B4-BE49-F238E27FC236}">
              <a16:creationId xmlns:a16="http://schemas.microsoft.com/office/drawing/2014/main" id="{9B389186-F6CD-47E2-AA92-333EE4534856}"/>
            </a:ext>
          </a:extLst>
        </xdr:cNvPr>
        <xdr:cNvSpPr txBox="1"/>
      </xdr:nvSpPr>
      <xdr:spPr>
        <a:xfrm>
          <a:off x="9391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37028</xdr:rowOff>
    </xdr:from>
    <xdr:ext cx="469744" cy="259045"/>
    <xdr:sp macro="" textlink="">
      <xdr:nvSpPr>
        <xdr:cNvPr id="205" name="n_2mainValue【体育館・プール】&#10;一人当たり面積">
          <a:extLst>
            <a:ext uri="{FF2B5EF4-FFF2-40B4-BE49-F238E27FC236}">
              <a16:creationId xmlns:a16="http://schemas.microsoft.com/office/drawing/2014/main" id="{E55FE656-2057-4540-B6DA-951D03F3A2DD}"/>
            </a:ext>
          </a:extLst>
        </xdr:cNvPr>
        <xdr:cNvSpPr txBox="1"/>
      </xdr:nvSpPr>
      <xdr:spPr>
        <a:xfrm>
          <a:off x="85154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a:extLst>
            <a:ext uri="{FF2B5EF4-FFF2-40B4-BE49-F238E27FC236}">
              <a16:creationId xmlns:a16="http://schemas.microsoft.com/office/drawing/2014/main" id="{ECB9AAAE-6E27-4FBF-A88E-B7F9C33634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a:extLst>
            <a:ext uri="{FF2B5EF4-FFF2-40B4-BE49-F238E27FC236}">
              <a16:creationId xmlns:a16="http://schemas.microsoft.com/office/drawing/2014/main" id="{F38D91D6-D9F3-49E6-9046-65B51EDCDA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a:extLst>
            <a:ext uri="{FF2B5EF4-FFF2-40B4-BE49-F238E27FC236}">
              <a16:creationId xmlns:a16="http://schemas.microsoft.com/office/drawing/2014/main" id="{A9C1F3E4-6597-4452-B7F8-6CA9B8FAC77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a:extLst>
            <a:ext uri="{FF2B5EF4-FFF2-40B4-BE49-F238E27FC236}">
              <a16:creationId xmlns:a16="http://schemas.microsoft.com/office/drawing/2014/main" id="{4F780525-6FFA-43D1-8E9F-5ACE150FA6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a:extLst>
            <a:ext uri="{FF2B5EF4-FFF2-40B4-BE49-F238E27FC236}">
              <a16:creationId xmlns:a16="http://schemas.microsoft.com/office/drawing/2014/main" id="{EF88850B-8732-4726-A82D-B4EBD923A5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a:extLst>
            <a:ext uri="{FF2B5EF4-FFF2-40B4-BE49-F238E27FC236}">
              <a16:creationId xmlns:a16="http://schemas.microsoft.com/office/drawing/2014/main" id="{A4D9C623-033A-48C6-BD36-93A40D3375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a:extLst>
            <a:ext uri="{FF2B5EF4-FFF2-40B4-BE49-F238E27FC236}">
              <a16:creationId xmlns:a16="http://schemas.microsoft.com/office/drawing/2014/main" id="{16BBF215-4BF7-48CC-AADB-AE21E2B26A4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a:extLst>
            <a:ext uri="{FF2B5EF4-FFF2-40B4-BE49-F238E27FC236}">
              <a16:creationId xmlns:a16="http://schemas.microsoft.com/office/drawing/2014/main" id="{325C0443-EF10-4AB3-B8B3-C92533B6D77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a:extLst>
            <a:ext uri="{FF2B5EF4-FFF2-40B4-BE49-F238E27FC236}">
              <a16:creationId xmlns:a16="http://schemas.microsoft.com/office/drawing/2014/main" id="{B7EE1A44-06A0-46C8-960C-552307D2B0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a:extLst>
            <a:ext uri="{FF2B5EF4-FFF2-40B4-BE49-F238E27FC236}">
              <a16:creationId xmlns:a16="http://schemas.microsoft.com/office/drawing/2014/main" id="{66690603-CFB1-4F82-BE2D-F4D134DE3F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6" name="テキスト ボックス 215">
          <a:extLst>
            <a:ext uri="{FF2B5EF4-FFF2-40B4-BE49-F238E27FC236}">
              <a16:creationId xmlns:a16="http://schemas.microsoft.com/office/drawing/2014/main" id="{91F3B36B-C9D4-43F8-AB72-68D536FB7501}"/>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7" name="直線コネクタ 216">
          <a:extLst>
            <a:ext uri="{FF2B5EF4-FFF2-40B4-BE49-F238E27FC236}">
              <a16:creationId xmlns:a16="http://schemas.microsoft.com/office/drawing/2014/main" id="{54DC4254-9440-44C0-9604-C0AC643F0BC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8" name="テキスト ボックス 217">
          <a:extLst>
            <a:ext uri="{FF2B5EF4-FFF2-40B4-BE49-F238E27FC236}">
              <a16:creationId xmlns:a16="http://schemas.microsoft.com/office/drawing/2014/main" id="{EA4D9A99-38A9-485F-B3BC-A1C60B1DEFA2}"/>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9" name="直線コネクタ 218">
          <a:extLst>
            <a:ext uri="{FF2B5EF4-FFF2-40B4-BE49-F238E27FC236}">
              <a16:creationId xmlns:a16="http://schemas.microsoft.com/office/drawing/2014/main" id="{88B205DD-2330-4204-A238-64DD065D28D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0" name="テキスト ボックス 219">
          <a:extLst>
            <a:ext uri="{FF2B5EF4-FFF2-40B4-BE49-F238E27FC236}">
              <a16:creationId xmlns:a16="http://schemas.microsoft.com/office/drawing/2014/main" id="{B170F4BC-EF8D-4437-911D-97EA5A9DBE6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1" name="直線コネクタ 220">
          <a:extLst>
            <a:ext uri="{FF2B5EF4-FFF2-40B4-BE49-F238E27FC236}">
              <a16:creationId xmlns:a16="http://schemas.microsoft.com/office/drawing/2014/main" id="{56BA82B1-DFCA-4141-973A-5EDEB45F2AD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2" name="テキスト ボックス 221">
          <a:extLst>
            <a:ext uri="{FF2B5EF4-FFF2-40B4-BE49-F238E27FC236}">
              <a16:creationId xmlns:a16="http://schemas.microsoft.com/office/drawing/2014/main" id="{7E09E75E-8B83-40D2-ABDE-DA920F27399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3" name="直線コネクタ 222">
          <a:extLst>
            <a:ext uri="{FF2B5EF4-FFF2-40B4-BE49-F238E27FC236}">
              <a16:creationId xmlns:a16="http://schemas.microsoft.com/office/drawing/2014/main" id="{6342E3BC-F397-4EFD-9A5F-BB3C4786651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4" name="テキスト ボックス 223">
          <a:extLst>
            <a:ext uri="{FF2B5EF4-FFF2-40B4-BE49-F238E27FC236}">
              <a16:creationId xmlns:a16="http://schemas.microsoft.com/office/drawing/2014/main" id="{200AC19D-1FC8-4C39-B1EE-342F5F25755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a:extLst>
            <a:ext uri="{FF2B5EF4-FFF2-40B4-BE49-F238E27FC236}">
              <a16:creationId xmlns:a16="http://schemas.microsoft.com/office/drawing/2014/main" id="{52010D08-4A77-477C-98C0-28BCCCF8C5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6" name="テキスト ボックス 225">
          <a:extLst>
            <a:ext uri="{FF2B5EF4-FFF2-40B4-BE49-F238E27FC236}">
              <a16:creationId xmlns:a16="http://schemas.microsoft.com/office/drawing/2014/main" id="{FCDA31AD-212D-4F91-B8FC-8F64FD6A6AD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福祉施設】&#10;有形固定資産減価償却率グラフ枠">
          <a:extLst>
            <a:ext uri="{FF2B5EF4-FFF2-40B4-BE49-F238E27FC236}">
              <a16:creationId xmlns:a16="http://schemas.microsoft.com/office/drawing/2014/main" id="{73D24790-7275-4B07-9FFC-003AED02B03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90678</xdr:rowOff>
    </xdr:from>
    <xdr:to>
      <xdr:col>24</xdr:col>
      <xdr:colOff>62865</xdr:colOff>
      <xdr:row>84</xdr:row>
      <xdr:rowOff>166115</xdr:rowOff>
    </xdr:to>
    <xdr:cxnSp macro="">
      <xdr:nvCxnSpPr>
        <xdr:cNvPr id="228" name="直線コネクタ 227">
          <a:extLst>
            <a:ext uri="{FF2B5EF4-FFF2-40B4-BE49-F238E27FC236}">
              <a16:creationId xmlns:a16="http://schemas.microsoft.com/office/drawing/2014/main" id="{7A8CF982-739A-4CD9-89E5-071E3B6C97E8}"/>
            </a:ext>
          </a:extLst>
        </xdr:cNvPr>
        <xdr:cNvCxnSpPr/>
      </xdr:nvCxnSpPr>
      <xdr:spPr>
        <a:xfrm flipV="1">
          <a:off x="4634865" y="1329232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229" name="【福祉施設】&#10;有形固定資産減価償却率最小値テキスト">
          <a:extLst>
            <a:ext uri="{FF2B5EF4-FFF2-40B4-BE49-F238E27FC236}">
              <a16:creationId xmlns:a16="http://schemas.microsoft.com/office/drawing/2014/main" id="{571C3DE4-1A73-4B8F-AF0A-B5EF6D77901C}"/>
            </a:ext>
          </a:extLst>
        </xdr:cNvPr>
        <xdr:cNvSpPr txBox="1"/>
      </xdr:nvSpPr>
      <xdr:spPr>
        <a:xfrm>
          <a:off x="46736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230" name="直線コネクタ 229">
          <a:extLst>
            <a:ext uri="{FF2B5EF4-FFF2-40B4-BE49-F238E27FC236}">
              <a16:creationId xmlns:a16="http://schemas.microsoft.com/office/drawing/2014/main" id="{6513ACE0-9237-4F0A-882B-FD10CF6A90B2}"/>
            </a:ext>
          </a:extLst>
        </xdr:cNvPr>
        <xdr:cNvCxnSpPr/>
      </xdr:nvCxnSpPr>
      <xdr:spPr>
        <a:xfrm>
          <a:off x="4546600" y="1456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37355</xdr:rowOff>
    </xdr:from>
    <xdr:ext cx="405111" cy="259045"/>
    <xdr:sp macro="" textlink="">
      <xdr:nvSpPr>
        <xdr:cNvPr id="231" name="【福祉施設】&#10;有形固定資産減価償却率最大値テキスト">
          <a:extLst>
            <a:ext uri="{FF2B5EF4-FFF2-40B4-BE49-F238E27FC236}">
              <a16:creationId xmlns:a16="http://schemas.microsoft.com/office/drawing/2014/main" id="{6B7451ED-CA10-428A-A0E2-D37708284E45}"/>
            </a:ext>
          </a:extLst>
        </xdr:cNvPr>
        <xdr:cNvSpPr txBox="1"/>
      </xdr:nvSpPr>
      <xdr:spPr>
        <a:xfrm>
          <a:off x="4673600"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90678</xdr:rowOff>
    </xdr:from>
    <xdr:to>
      <xdr:col>24</xdr:col>
      <xdr:colOff>152400</xdr:colOff>
      <xdr:row>77</xdr:row>
      <xdr:rowOff>90678</xdr:rowOff>
    </xdr:to>
    <xdr:cxnSp macro="">
      <xdr:nvCxnSpPr>
        <xdr:cNvPr id="232" name="直線コネクタ 231">
          <a:extLst>
            <a:ext uri="{FF2B5EF4-FFF2-40B4-BE49-F238E27FC236}">
              <a16:creationId xmlns:a16="http://schemas.microsoft.com/office/drawing/2014/main" id="{237E6958-2AC7-4019-91F1-AE183D7D51B2}"/>
            </a:ext>
          </a:extLst>
        </xdr:cNvPr>
        <xdr:cNvCxnSpPr/>
      </xdr:nvCxnSpPr>
      <xdr:spPr>
        <a:xfrm>
          <a:off x="4546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75455</xdr:rowOff>
    </xdr:from>
    <xdr:ext cx="405111" cy="259045"/>
    <xdr:sp macro="" textlink="">
      <xdr:nvSpPr>
        <xdr:cNvPr id="233" name="【福祉施設】&#10;有形固定資産減価償却率平均値テキスト">
          <a:extLst>
            <a:ext uri="{FF2B5EF4-FFF2-40B4-BE49-F238E27FC236}">
              <a16:creationId xmlns:a16="http://schemas.microsoft.com/office/drawing/2014/main" id="{82316330-DAC3-43BC-8389-FA985857674D}"/>
            </a:ext>
          </a:extLst>
        </xdr:cNvPr>
        <xdr:cNvSpPr txBox="1"/>
      </xdr:nvSpPr>
      <xdr:spPr>
        <a:xfrm>
          <a:off x="4673600" y="1413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234" name="フローチャート: 判断 233">
          <a:extLst>
            <a:ext uri="{FF2B5EF4-FFF2-40B4-BE49-F238E27FC236}">
              <a16:creationId xmlns:a16="http://schemas.microsoft.com/office/drawing/2014/main" id="{9430DAEF-AA40-4763-8E47-4FCB32C5E5AD}"/>
            </a:ext>
          </a:extLst>
        </xdr:cNvPr>
        <xdr:cNvSpPr/>
      </xdr:nvSpPr>
      <xdr:spPr>
        <a:xfrm>
          <a:off x="45847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87885</xdr:rowOff>
    </xdr:from>
    <xdr:to>
      <xdr:col>20</xdr:col>
      <xdr:colOff>38100</xdr:colOff>
      <xdr:row>83</xdr:row>
      <xdr:rowOff>18035</xdr:rowOff>
    </xdr:to>
    <xdr:sp macro="" textlink="">
      <xdr:nvSpPr>
        <xdr:cNvPr id="235" name="フローチャート: 判断 234">
          <a:extLst>
            <a:ext uri="{FF2B5EF4-FFF2-40B4-BE49-F238E27FC236}">
              <a16:creationId xmlns:a16="http://schemas.microsoft.com/office/drawing/2014/main" id="{35DC625F-D072-4361-B3F4-438A9572C84C}"/>
            </a:ext>
          </a:extLst>
        </xdr:cNvPr>
        <xdr:cNvSpPr/>
      </xdr:nvSpPr>
      <xdr:spPr>
        <a:xfrm>
          <a:off x="3746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9162</xdr:rowOff>
    </xdr:from>
    <xdr:ext cx="405111" cy="259045"/>
    <xdr:sp macro="" textlink="">
      <xdr:nvSpPr>
        <xdr:cNvPr id="236" name="n_1aveValue【福祉施設】&#10;有形固定資産減価償却率">
          <a:extLst>
            <a:ext uri="{FF2B5EF4-FFF2-40B4-BE49-F238E27FC236}">
              <a16:creationId xmlns:a16="http://schemas.microsoft.com/office/drawing/2014/main" id="{D3A06E25-E445-48C7-9E1E-84D2A6B0DDFA}"/>
            </a:ext>
          </a:extLst>
        </xdr:cNvPr>
        <xdr:cNvSpPr txBox="1"/>
      </xdr:nvSpPr>
      <xdr:spPr>
        <a:xfrm>
          <a:off x="35820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85598</xdr:rowOff>
    </xdr:from>
    <xdr:to>
      <xdr:col>15</xdr:col>
      <xdr:colOff>101600</xdr:colOff>
      <xdr:row>84</xdr:row>
      <xdr:rowOff>15748</xdr:rowOff>
    </xdr:to>
    <xdr:sp macro="" textlink="">
      <xdr:nvSpPr>
        <xdr:cNvPr id="237" name="フローチャート: 判断 236">
          <a:extLst>
            <a:ext uri="{FF2B5EF4-FFF2-40B4-BE49-F238E27FC236}">
              <a16:creationId xmlns:a16="http://schemas.microsoft.com/office/drawing/2014/main" id="{5D136CA7-D220-4FA7-80D2-2BDF0E398004}"/>
            </a:ext>
          </a:extLst>
        </xdr:cNvPr>
        <xdr:cNvSpPr/>
      </xdr:nvSpPr>
      <xdr:spPr>
        <a:xfrm>
          <a:off x="2857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6875</xdr:rowOff>
    </xdr:from>
    <xdr:ext cx="405111" cy="259045"/>
    <xdr:sp macro="" textlink="">
      <xdr:nvSpPr>
        <xdr:cNvPr id="238" name="n_2aveValue【福祉施設】&#10;有形固定資産減価償却率">
          <a:extLst>
            <a:ext uri="{FF2B5EF4-FFF2-40B4-BE49-F238E27FC236}">
              <a16:creationId xmlns:a16="http://schemas.microsoft.com/office/drawing/2014/main" id="{98228090-BE63-4CA5-9944-B6A315A0693A}"/>
            </a:ext>
          </a:extLst>
        </xdr:cNvPr>
        <xdr:cNvSpPr txBox="1"/>
      </xdr:nvSpPr>
      <xdr:spPr>
        <a:xfrm>
          <a:off x="270574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36F80475-09C5-44E6-A8A9-A21A9DD7F3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D0F01775-568E-4EB1-9FE8-687FB09552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D3944744-E86F-407D-80A6-4248B742F5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D9EB6B78-9EF1-44F6-8513-C252DE2DD5A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28711D2E-3539-4B30-B4D7-474CD37C7D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33020</xdr:rowOff>
    </xdr:from>
    <xdr:to>
      <xdr:col>20</xdr:col>
      <xdr:colOff>38100</xdr:colOff>
      <xdr:row>78</xdr:row>
      <xdr:rowOff>134620</xdr:rowOff>
    </xdr:to>
    <xdr:sp macro="" textlink="">
      <xdr:nvSpPr>
        <xdr:cNvPr id="244" name="楕円 243">
          <a:extLst>
            <a:ext uri="{FF2B5EF4-FFF2-40B4-BE49-F238E27FC236}">
              <a16:creationId xmlns:a16="http://schemas.microsoft.com/office/drawing/2014/main" id="{38F86530-55DF-4F3B-84B9-E9EE6283E182}"/>
            </a:ext>
          </a:extLst>
        </xdr:cNvPr>
        <xdr:cNvSpPr/>
      </xdr:nvSpPr>
      <xdr:spPr>
        <a:xfrm>
          <a:off x="3746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106172</xdr:rowOff>
    </xdr:from>
    <xdr:to>
      <xdr:col>15</xdr:col>
      <xdr:colOff>101600</xdr:colOff>
      <xdr:row>79</xdr:row>
      <xdr:rowOff>36322</xdr:rowOff>
    </xdr:to>
    <xdr:sp macro="" textlink="">
      <xdr:nvSpPr>
        <xdr:cNvPr id="245" name="楕円 244">
          <a:extLst>
            <a:ext uri="{FF2B5EF4-FFF2-40B4-BE49-F238E27FC236}">
              <a16:creationId xmlns:a16="http://schemas.microsoft.com/office/drawing/2014/main" id="{6F3F0E88-282C-449F-B599-BC091CA14D6F}"/>
            </a:ext>
          </a:extLst>
        </xdr:cNvPr>
        <xdr:cNvSpPr/>
      </xdr:nvSpPr>
      <xdr:spPr>
        <a:xfrm>
          <a:off x="2857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83820</xdr:rowOff>
    </xdr:from>
    <xdr:to>
      <xdr:col>19</xdr:col>
      <xdr:colOff>177800</xdr:colOff>
      <xdr:row>78</xdr:row>
      <xdr:rowOff>156972</xdr:rowOff>
    </xdr:to>
    <xdr:cxnSp macro="">
      <xdr:nvCxnSpPr>
        <xdr:cNvPr id="246" name="直線コネクタ 245">
          <a:extLst>
            <a:ext uri="{FF2B5EF4-FFF2-40B4-BE49-F238E27FC236}">
              <a16:creationId xmlns:a16="http://schemas.microsoft.com/office/drawing/2014/main" id="{FA9EAC52-8D67-4B94-9D6D-C806373047CF}"/>
            </a:ext>
          </a:extLst>
        </xdr:cNvPr>
        <xdr:cNvCxnSpPr/>
      </xdr:nvCxnSpPr>
      <xdr:spPr>
        <a:xfrm flipV="1">
          <a:off x="2908300" y="134569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151147</xdr:rowOff>
    </xdr:from>
    <xdr:ext cx="405111" cy="259045"/>
    <xdr:sp macro="" textlink="">
      <xdr:nvSpPr>
        <xdr:cNvPr id="247" name="n_1mainValue【福祉施設】&#10;有形固定資産減価償却率">
          <a:extLst>
            <a:ext uri="{FF2B5EF4-FFF2-40B4-BE49-F238E27FC236}">
              <a16:creationId xmlns:a16="http://schemas.microsoft.com/office/drawing/2014/main" id="{D1352043-8859-4BFA-AE84-3CB96A9B6913}"/>
            </a:ext>
          </a:extLst>
        </xdr:cNvPr>
        <xdr:cNvSpPr txBox="1"/>
      </xdr:nvSpPr>
      <xdr:spPr>
        <a:xfrm>
          <a:off x="35820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52849</xdr:rowOff>
    </xdr:from>
    <xdr:ext cx="405111" cy="259045"/>
    <xdr:sp macro="" textlink="">
      <xdr:nvSpPr>
        <xdr:cNvPr id="248" name="n_2mainValue【福祉施設】&#10;有形固定資産減価償却率">
          <a:extLst>
            <a:ext uri="{FF2B5EF4-FFF2-40B4-BE49-F238E27FC236}">
              <a16:creationId xmlns:a16="http://schemas.microsoft.com/office/drawing/2014/main" id="{76662863-822D-4218-BE2B-5B7C43F0C81F}"/>
            </a:ext>
          </a:extLst>
        </xdr:cNvPr>
        <xdr:cNvSpPr txBox="1"/>
      </xdr:nvSpPr>
      <xdr:spPr>
        <a:xfrm>
          <a:off x="2705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a:extLst>
            <a:ext uri="{FF2B5EF4-FFF2-40B4-BE49-F238E27FC236}">
              <a16:creationId xmlns:a16="http://schemas.microsoft.com/office/drawing/2014/main" id="{138FE3E5-12E1-4881-AB5F-7F02015B55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a:extLst>
            <a:ext uri="{FF2B5EF4-FFF2-40B4-BE49-F238E27FC236}">
              <a16:creationId xmlns:a16="http://schemas.microsoft.com/office/drawing/2014/main" id="{0B8D4DE5-A566-4172-A21B-FCD7159BC5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a:extLst>
            <a:ext uri="{FF2B5EF4-FFF2-40B4-BE49-F238E27FC236}">
              <a16:creationId xmlns:a16="http://schemas.microsoft.com/office/drawing/2014/main" id="{EA0E3DE7-C11D-447F-8DA5-57B40D6B180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a:extLst>
            <a:ext uri="{FF2B5EF4-FFF2-40B4-BE49-F238E27FC236}">
              <a16:creationId xmlns:a16="http://schemas.microsoft.com/office/drawing/2014/main" id="{AB370B50-3A28-4F50-A7B9-E8DF69AA83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a:extLst>
            <a:ext uri="{FF2B5EF4-FFF2-40B4-BE49-F238E27FC236}">
              <a16:creationId xmlns:a16="http://schemas.microsoft.com/office/drawing/2014/main" id="{B26953C3-51C6-44AF-ADC6-0D02448C2A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a:extLst>
            <a:ext uri="{FF2B5EF4-FFF2-40B4-BE49-F238E27FC236}">
              <a16:creationId xmlns:a16="http://schemas.microsoft.com/office/drawing/2014/main" id="{326096B5-9975-4C45-A182-25A55C1C3C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a:extLst>
            <a:ext uri="{FF2B5EF4-FFF2-40B4-BE49-F238E27FC236}">
              <a16:creationId xmlns:a16="http://schemas.microsoft.com/office/drawing/2014/main" id="{D3628371-154E-4E25-BCD0-D10DA0CD23C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a:extLst>
            <a:ext uri="{FF2B5EF4-FFF2-40B4-BE49-F238E27FC236}">
              <a16:creationId xmlns:a16="http://schemas.microsoft.com/office/drawing/2014/main" id="{EB6D79B9-B674-4BBB-AEC3-EBF9592D3A5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a:extLst>
            <a:ext uri="{FF2B5EF4-FFF2-40B4-BE49-F238E27FC236}">
              <a16:creationId xmlns:a16="http://schemas.microsoft.com/office/drawing/2014/main" id="{74E03B61-E158-4E4B-9D45-6DF36AF686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a:extLst>
            <a:ext uri="{FF2B5EF4-FFF2-40B4-BE49-F238E27FC236}">
              <a16:creationId xmlns:a16="http://schemas.microsoft.com/office/drawing/2014/main" id="{D31174F8-A80C-43CA-AF6B-635682A19E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9" name="直線コネクタ 258">
          <a:extLst>
            <a:ext uri="{FF2B5EF4-FFF2-40B4-BE49-F238E27FC236}">
              <a16:creationId xmlns:a16="http://schemas.microsoft.com/office/drawing/2014/main" id="{74F3EBBE-578B-43A4-9291-77704F0CB54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0" name="テキスト ボックス 259">
          <a:extLst>
            <a:ext uri="{FF2B5EF4-FFF2-40B4-BE49-F238E27FC236}">
              <a16:creationId xmlns:a16="http://schemas.microsoft.com/office/drawing/2014/main" id="{DBE4B898-A4EB-46FB-BBC9-88DCE38C9C7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1" name="直線コネクタ 260">
          <a:extLst>
            <a:ext uri="{FF2B5EF4-FFF2-40B4-BE49-F238E27FC236}">
              <a16:creationId xmlns:a16="http://schemas.microsoft.com/office/drawing/2014/main" id="{05E78C19-99F5-4077-9832-FBF765A31F8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2" name="テキスト ボックス 261">
          <a:extLst>
            <a:ext uri="{FF2B5EF4-FFF2-40B4-BE49-F238E27FC236}">
              <a16:creationId xmlns:a16="http://schemas.microsoft.com/office/drawing/2014/main" id="{2DE796C5-A55B-4026-82F5-475349FEEAA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3" name="直線コネクタ 262">
          <a:extLst>
            <a:ext uri="{FF2B5EF4-FFF2-40B4-BE49-F238E27FC236}">
              <a16:creationId xmlns:a16="http://schemas.microsoft.com/office/drawing/2014/main" id="{CD8E9791-8DE5-404F-AA1B-ECDF35016FA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4" name="テキスト ボックス 263">
          <a:extLst>
            <a:ext uri="{FF2B5EF4-FFF2-40B4-BE49-F238E27FC236}">
              <a16:creationId xmlns:a16="http://schemas.microsoft.com/office/drawing/2014/main" id="{82E9F78B-F895-4A7F-BDAC-CAD44AF1374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5" name="直線コネクタ 264">
          <a:extLst>
            <a:ext uri="{FF2B5EF4-FFF2-40B4-BE49-F238E27FC236}">
              <a16:creationId xmlns:a16="http://schemas.microsoft.com/office/drawing/2014/main" id="{6741636C-2D76-4DFF-AC81-3F2BF42DF89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6" name="テキスト ボックス 265">
          <a:extLst>
            <a:ext uri="{FF2B5EF4-FFF2-40B4-BE49-F238E27FC236}">
              <a16:creationId xmlns:a16="http://schemas.microsoft.com/office/drawing/2014/main" id="{ADB769E4-C34D-4C44-9632-A10C141A8B7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7" name="直線コネクタ 266">
          <a:extLst>
            <a:ext uri="{FF2B5EF4-FFF2-40B4-BE49-F238E27FC236}">
              <a16:creationId xmlns:a16="http://schemas.microsoft.com/office/drawing/2014/main" id="{662D16D0-7AD8-4CCA-849A-274A6C39F96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8" name="テキスト ボックス 267">
          <a:extLst>
            <a:ext uri="{FF2B5EF4-FFF2-40B4-BE49-F238E27FC236}">
              <a16:creationId xmlns:a16="http://schemas.microsoft.com/office/drawing/2014/main" id="{F533D630-9FD8-4376-B542-F99B92741AE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9" name="直線コネクタ 268">
          <a:extLst>
            <a:ext uri="{FF2B5EF4-FFF2-40B4-BE49-F238E27FC236}">
              <a16:creationId xmlns:a16="http://schemas.microsoft.com/office/drawing/2014/main" id="{75F38374-9703-4D49-8791-813B95D8959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0" name="テキスト ボックス 269">
          <a:extLst>
            <a:ext uri="{FF2B5EF4-FFF2-40B4-BE49-F238E27FC236}">
              <a16:creationId xmlns:a16="http://schemas.microsoft.com/office/drawing/2014/main" id="{63E12A8F-E308-4C55-8BB1-FCC7B64122C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a:extLst>
            <a:ext uri="{FF2B5EF4-FFF2-40B4-BE49-F238E27FC236}">
              <a16:creationId xmlns:a16="http://schemas.microsoft.com/office/drawing/2014/main" id="{38576263-3B4D-4712-A1A1-7ED105995C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a:extLst>
            <a:ext uri="{FF2B5EF4-FFF2-40B4-BE49-F238E27FC236}">
              <a16:creationId xmlns:a16="http://schemas.microsoft.com/office/drawing/2014/main" id="{4296987C-66C6-4B34-99BE-69291C608C5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福祉施設】&#10;一人当たり面積グラフ枠">
          <a:extLst>
            <a:ext uri="{FF2B5EF4-FFF2-40B4-BE49-F238E27FC236}">
              <a16:creationId xmlns:a16="http://schemas.microsoft.com/office/drawing/2014/main" id="{3922F445-6B99-4EED-BB90-FF95A598D8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96882</xdr:rowOff>
    </xdr:from>
    <xdr:to>
      <xdr:col>54</xdr:col>
      <xdr:colOff>189865</xdr:colOff>
      <xdr:row>86</xdr:row>
      <xdr:rowOff>113212</xdr:rowOff>
    </xdr:to>
    <xdr:cxnSp macro="">
      <xdr:nvCxnSpPr>
        <xdr:cNvPr id="274" name="直線コネクタ 273">
          <a:extLst>
            <a:ext uri="{FF2B5EF4-FFF2-40B4-BE49-F238E27FC236}">
              <a16:creationId xmlns:a16="http://schemas.microsoft.com/office/drawing/2014/main" id="{85EB44E6-CB73-423A-AD26-D2E6C7055068}"/>
            </a:ext>
          </a:extLst>
        </xdr:cNvPr>
        <xdr:cNvCxnSpPr/>
      </xdr:nvCxnSpPr>
      <xdr:spPr>
        <a:xfrm flipV="1">
          <a:off x="10476865" y="13469982"/>
          <a:ext cx="0" cy="138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75" name="【福祉施設】&#10;一人当たり面積最小値テキスト">
          <a:extLst>
            <a:ext uri="{FF2B5EF4-FFF2-40B4-BE49-F238E27FC236}">
              <a16:creationId xmlns:a16="http://schemas.microsoft.com/office/drawing/2014/main" id="{A42C09A9-8560-42AD-9D79-049DBAFAB170}"/>
            </a:ext>
          </a:extLst>
        </xdr:cNvPr>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76" name="直線コネクタ 275">
          <a:extLst>
            <a:ext uri="{FF2B5EF4-FFF2-40B4-BE49-F238E27FC236}">
              <a16:creationId xmlns:a16="http://schemas.microsoft.com/office/drawing/2014/main" id="{17DCEBA9-F883-4AF5-BC98-FE2C38BF0B3B}"/>
            </a:ext>
          </a:extLst>
        </xdr:cNvPr>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43559</xdr:rowOff>
    </xdr:from>
    <xdr:ext cx="469744" cy="259045"/>
    <xdr:sp macro="" textlink="">
      <xdr:nvSpPr>
        <xdr:cNvPr id="277" name="【福祉施設】&#10;一人当たり面積最大値テキスト">
          <a:extLst>
            <a:ext uri="{FF2B5EF4-FFF2-40B4-BE49-F238E27FC236}">
              <a16:creationId xmlns:a16="http://schemas.microsoft.com/office/drawing/2014/main" id="{E02883D6-D9ED-48A3-AF5D-5C6873CAEA0C}"/>
            </a:ext>
          </a:extLst>
        </xdr:cNvPr>
        <xdr:cNvSpPr txBox="1"/>
      </xdr:nvSpPr>
      <xdr:spPr>
        <a:xfrm>
          <a:off x="10515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278" name="直線コネクタ 277">
          <a:extLst>
            <a:ext uri="{FF2B5EF4-FFF2-40B4-BE49-F238E27FC236}">
              <a16:creationId xmlns:a16="http://schemas.microsoft.com/office/drawing/2014/main" id="{4A2C5C56-9BDD-484A-A2CC-B233EEFC2A1E}"/>
            </a:ext>
          </a:extLst>
        </xdr:cNvPr>
        <xdr:cNvCxnSpPr/>
      </xdr:nvCxnSpPr>
      <xdr:spPr>
        <a:xfrm>
          <a:off x="10388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81659</xdr:rowOff>
    </xdr:from>
    <xdr:ext cx="469744" cy="259045"/>
    <xdr:sp macro="" textlink="">
      <xdr:nvSpPr>
        <xdr:cNvPr id="279" name="【福祉施設】&#10;一人当たり面積平均値テキスト">
          <a:extLst>
            <a:ext uri="{FF2B5EF4-FFF2-40B4-BE49-F238E27FC236}">
              <a16:creationId xmlns:a16="http://schemas.microsoft.com/office/drawing/2014/main" id="{9F8AA972-432E-4217-85DD-12974B5903DE}"/>
            </a:ext>
          </a:extLst>
        </xdr:cNvPr>
        <xdr:cNvSpPr txBox="1"/>
      </xdr:nvSpPr>
      <xdr:spPr>
        <a:xfrm>
          <a:off x="105156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103232</xdr:rowOff>
    </xdr:from>
    <xdr:to>
      <xdr:col>55</xdr:col>
      <xdr:colOff>50800</xdr:colOff>
      <xdr:row>84</xdr:row>
      <xdr:rowOff>33382</xdr:rowOff>
    </xdr:to>
    <xdr:sp macro="" textlink="">
      <xdr:nvSpPr>
        <xdr:cNvPr id="280" name="フローチャート: 判断 279">
          <a:extLst>
            <a:ext uri="{FF2B5EF4-FFF2-40B4-BE49-F238E27FC236}">
              <a16:creationId xmlns:a16="http://schemas.microsoft.com/office/drawing/2014/main" id="{EFC841D8-EBDC-4827-95C5-CC07BAA27D5C}"/>
            </a:ext>
          </a:extLst>
        </xdr:cNvPr>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281" name="フローチャート: 判断 280">
          <a:extLst>
            <a:ext uri="{FF2B5EF4-FFF2-40B4-BE49-F238E27FC236}">
              <a16:creationId xmlns:a16="http://schemas.microsoft.com/office/drawing/2014/main" id="{F3883558-D449-4DA5-A7D3-FA1F98900D13}"/>
            </a:ext>
          </a:extLst>
        </xdr:cNvPr>
        <xdr:cNvSpPr/>
      </xdr:nvSpPr>
      <xdr:spPr>
        <a:xfrm>
          <a:off x="958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104520</xdr:rowOff>
    </xdr:from>
    <xdr:ext cx="469744" cy="259045"/>
    <xdr:sp macro="" textlink="">
      <xdr:nvSpPr>
        <xdr:cNvPr id="282" name="n_1aveValue【福祉施設】&#10;一人当たり面積">
          <a:extLst>
            <a:ext uri="{FF2B5EF4-FFF2-40B4-BE49-F238E27FC236}">
              <a16:creationId xmlns:a16="http://schemas.microsoft.com/office/drawing/2014/main" id="{2F4C5FDB-E25C-40A0-A229-5B86A0318FA7}"/>
            </a:ext>
          </a:extLst>
        </xdr:cNvPr>
        <xdr:cNvSpPr txBox="1"/>
      </xdr:nvSpPr>
      <xdr:spPr>
        <a:xfrm>
          <a:off x="93917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166914</xdr:rowOff>
    </xdr:from>
    <xdr:to>
      <xdr:col>46</xdr:col>
      <xdr:colOff>38100</xdr:colOff>
      <xdr:row>83</xdr:row>
      <xdr:rowOff>97064</xdr:rowOff>
    </xdr:to>
    <xdr:sp macro="" textlink="">
      <xdr:nvSpPr>
        <xdr:cNvPr id="283" name="フローチャート: 判断 282">
          <a:extLst>
            <a:ext uri="{FF2B5EF4-FFF2-40B4-BE49-F238E27FC236}">
              <a16:creationId xmlns:a16="http://schemas.microsoft.com/office/drawing/2014/main" id="{D0F06040-A98E-45A9-9BEE-8975C94047A4}"/>
            </a:ext>
          </a:extLst>
        </xdr:cNvPr>
        <xdr:cNvSpPr/>
      </xdr:nvSpPr>
      <xdr:spPr>
        <a:xfrm>
          <a:off x="8699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88191</xdr:rowOff>
    </xdr:from>
    <xdr:ext cx="469744" cy="259045"/>
    <xdr:sp macro="" textlink="">
      <xdr:nvSpPr>
        <xdr:cNvPr id="284" name="n_2aveValue【福祉施設】&#10;一人当たり面積">
          <a:extLst>
            <a:ext uri="{FF2B5EF4-FFF2-40B4-BE49-F238E27FC236}">
              <a16:creationId xmlns:a16="http://schemas.microsoft.com/office/drawing/2014/main" id="{591164CA-002E-4A60-BA18-A598F3D4D913}"/>
            </a:ext>
          </a:extLst>
        </xdr:cNvPr>
        <xdr:cNvSpPr txBox="1"/>
      </xdr:nvSpPr>
      <xdr:spPr>
        <a:xfrm>
          <a:off x="8515427"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98EB3C4-A127-4ABF-8604-2AAE15B99A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A4E8240-401D-464B-84F2-3A635F6E2D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0AC5E4D-C8A5-415E-AFCF-2B884DFFB24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C5B5EFFB-F68A-45BF-BD12-71583B7920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5064BB4-4ECB-4DA1-A7B5-49F97F5FD6C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132624</xdr:rowOff>
    </xdr:from>
    <xdr:to>
      <xdr:col>50</xdr:col>
      <xdr:colOff>165100</xdr:colOff>
      <xdr:row>82</xdr:row>
      <xdr:rowOff>62774</xdr:rowOff>
    </xdr:to>
    <xdr:sp macro="" textlink="">
      <xdr:nvSpPr>
        <xdr:cNvPr id="290" name="楕円 289">
          <a:extLst>
            <a:ext uri="{FF2B5EF4-FFF2-40B4-BE49-F238E27FC236}">
              <a16:creationId xmlns:a16="http://schemas.microsoft.com/office/drawing/2014/main" id="{F1F43023-1D8E-41CD-B60B-EF4E2BFC785C}"/>
            </a:ext>
          </a:extLst>
        </xdr:cNvPr>
        <xdr:cNvSpPr/>
      </xdr:nvSpPr>
      <xdr:spPr>
        <a:xfrm>
          <a:off x="9588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82006</xdr:rowOff>
    </xdr:from>
    <xdr:to>
      <xdr:col>46</xdr:col>
      <xdr:colOff>38100</xdr:colOff>
      <xdr:row>83</xdr:row>
      <xdr:rowOff>12156</xdr:rowOff>
    </xdr:to>
    <xdr:sp macro="" textlink="">
      <xdr:nvSpPr>
        <xdr:cNvPr id="291" name="楕円 290">
          <a:extLst>
            <a:ext uri="{FF2B5EF4-FFF2-40B4-BE49-F238E27FC236}">
              <a16:creationId xmlns:a16="http://schemas.microsoft.com/office/drawing/2014/main" id="{989FA072-AD6F-406E-B279-67312C315777}"/>
            </a:ext>
          </a:extLst>
        </xdr:cNvPr>
        <xdr:cNvSpPr/>
      </xdr:nvSpPr>
      <xdr:spPr>
        <a:xfrm>
          <a:off x="8699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11974</xdr:rowOff>
    </xdr:from>
    <xdr:to>
      <xdr:col>50</xdr:col>
      <xdr:colOff>114300</xdr:colOff>
      <xdr:row>82</xdr:row>
      <xdr:rowOff>132806</xdr:rowOff>
    </xdr:to>
    <xdr:cxnSp macro="">
      <xdr:nvCxnSpPr>
        <xdr:cNvPr id="292" name="直線コネクタ 291">
          <a:extLst>
            <a:ext uri="{FF2B5EF4-FFF2-40B4-BE49-F238E27FC236}">
              <a16:creationId xmlns:a16="http://schemas.microsoft.com/office/drawing/2014/main" id="{24816EED-BD9C-4AB8-A8A4-63088B179692}"/>
            </a:ext>
          </a:extLst>
        </xdr:cNvPr>
        <xdr:cNvCxnSpPr/>
      </xdr:nvCxnSpPr>
      <xdr:spPr>
        <a:xfrm flipV="1">
          <a:off x="8750300" y="14070874"/>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79301</xdr:rowOff>
    </xdr:from>
    <xdr:ext cx="469744" cy="259045"/>
    <xdr:sp macro="" textlink="">
      <xdr:nvSpPr>
        <xdr:cNvPr id="293" name="n_1mainValue【福祉施設】&#10;一人当たり面積">
          <a:extLst>
            <a:ext uri="{FF2B5EF4-FFF2-40B4-BE49-F238E27FC236}">
              <a16:creationId xmlns:a16="http://schemas.microsoft.com/office/drawing/2014/main" id="{85482650-17C5-498A-95DF-6B6E9DDD7017}"/>
            </a:ext>
          </a:extLst>
        </xdr:cNvPr>
        <xdr:cNvSpPr txBox="1"/>
      </xdr:nvSpPr>
      <xdr:spPr>
        <a:xfrm>
          <a:off x="9391727" y="1379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28683</xdr:rowOff>
    </xdr:from>
    <xdr:ext cx="469744" cy="259045"/>
    <xdr:sp macro="" textlink="">
      <xdr:nvSpPr>
        <xdr:cNvPr id="294" name="n_2mainValue【福祉施設】&#10;一人当たり面積">
          <a:extLst>
            <a:ext uri="{FF2B5EF4-FFF2-40B4-BE49-F238E27FC236}">
              <a16:creationId xmlns:a16="http://schemas.microsoft.com/office/drawing/2014/main" id="{0DB926E9-9897-486A-B6FB-D21F8A6AB12F}"/>
            </a:ext>
          </a:extLst>
        </xdr:cNvPr>
        <xdr:cNvSpPr txBox="1"/>
      </xdr:nvSpPr>
      <xdr:spPr>
        <a:xfrm>
          <a:off x="8515427" y="1391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a:extLst>
            <a:ext uri="{FF2B5EF4-FFF2-40B4-BE49-F238E27FC236}">
              <a16:creationId xmlns:a16="http://schemas.microsoft.com/office/drawing/2014/main" id="{A69DDB96-B257-4B23-9938-5554D651E5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a:extLst>
            <a:ext uri="{FF2B5EF4-FFF2-40B4-BE49-F238E27FC236}">
              <a16:creationId xmlns:a16="http://schemas.microsoft.com/office/drawing/2014/main" id="{5903E679-778C-4E8B-B386-F906A724C2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a:extLst>
            <a:ext uri="{FF2B5EF4-FFF2-40B4-BE49-F238E27FC236}">
              <a16:creationId xmlns:a16="http://schemas.microsoft.com/office/drawing/2014/main" id="{C6493760-33B4-4B4B-89D1-5F2B937205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a:extLst>
            <a:ext uri="{FF2B5EF4-FFF2-40B4-BE49-F238E27FC236}">
              <a16:creationId xmlns:a16="http://schemas.microsoft.com/office/drawing/2014/main" id="{A3D950B9-7C58-4058-A6B9-D0F5EE68E82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a:extLst>
            <a:ext uri="{FF2B5EF4-FFF2-40B4-BE49-F238E27FC236}">
              <a16:creationId xmlns:a16="http://schemas.microsoft.com/office/drawing/2014/main" id="{87501884-A131-41E1-96F8-050F3F2D6E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a:extLst>
            <a:ext uri="{FF2B5EF4-FFF2-40B4-BE49-F238E27FC236}">
              <a16:creationId xmlns:a16="http://schemas.microsoft.com/office/drawing/2014/main" id="{3CA7E3C6-B725-4CEF-9F60-11D64E5B54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a:extLst>
            <a:ext uri="{FF2B5EF4-FFF2-40B4-BE49-F238E27FC236}">
              <a16:creationId xmlns:a16="http://schemas.microsoft.com/office/drawing/2014/main" id="{673BDEA3-3ADF-4B1E-BE52-D99E363E8A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a:extLst>
            <a:ext uri="{FF2B5EF4-FFF2-40B4-BE49-F238E27FC236}">
              <a16:creationId xmlns:a16="http://schemas.microsoft.com/office/drawing/2014/main" id="{C49977C0-FBD3-4622-B357-60798F1D28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3" name="テキスト ボックス 302">
          <a:extLst>
            <a:ext uri="{FF2B5EF4-FFF2-40B4-BE49-F238E27FC236}">
              <a16:creationId xmlns:a16="http://schemas.microsoft.com/office/drawing/2014/main" id="{ADB0DB4C-3B60-4203-88FF-1482D5A43E6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4" name="直線コネクタ 303">
          <a:extLst>
            <a:ext uri="{FF2B5EF4-FFF2-40B4-BE49-F238E27FC236}">
              <a16:creationId xmlns:a16="http://schemas.microsoft.com/office/drawing/2014/main" id="{38BCFA21-D008-4428-85BE-541B6ECB77A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5" name="テキスト ボックス 304">
          <a:extLst>
            <a:ext uri="{FF2B5EF4-FFF2-40B4-BE49-F238E27FC236}">
              <a16:creationId xmlns:a16="http://schemas.microsoft.com/office/drawing/2014/main" id="{0768A966-3A77-4FC9-9FDB-6C76B88C50EF}"/>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6" name="直線コネクタ 305">
          <a:extLst>
            <a:ext uri="{FF2B5EF4-FFF2-40B4-BE49-F238E27FC236}">
              <a16:creationId xmlns:a16="http://schemas.microsoft.com/office/drawing/2014/main" id="{57B7D2C3-9F3C-47AC-8EBD-AA9B0DEFB61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7" name="テキスト ボックス 306">
          <a:extLst>
            <a:ext uri="{FF2B5EF4-FFF2-40B4-BE49-F238E27FC236}">
              <a16:creationId xmlns:a16="http://schemas.microsoft.com/office/drawing/2014/main" id="{FC4D643A-9AE6-4083-8CA4-E4FBC9F19577}"/>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8" name="直線コネクタ 307">
          <a:extLst>
            <a:ext uri="{FF2B5EF4-FFF2-40B4-BE49-F238E27FC236}">
              <a16:creationId xmlns:a16="http://schemas.microsoft.com/office/drawing/2014/main" id="{B67675B0-6ACD-44A1-BDE7-1035B1E41EDB}"/>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09" name="テキスト ボックス 308">
          <a:extLst>
            <a:ext uri="{FF2B5EF4-FFF2-40B4-BE49-F238E27FC236}">
              <a16:creationId xmlns:a16="http://schemas.microsoft.com/office/drawing/2014/main" id="{0F73BC42-8F96-4ABC-B716-62C7783A02C1}"/>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0" name="直線コネクタ 309">
          <a:extLst>
            <a:ext uri="{FF2B5EF4-FFF2-40B4-BE49-F238E27FC236}">
              <a16:creationId xmlns:a16="http://schemas.microsoft.com/office/drawing/2014/main" id="{34F1584A-0B0C-48D8-B5B8-E505D9F877D8}"/>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1" name="テキスト ボックス 310">
          <a:extLst>
            <a:ext uri="{FF2B5EF4-FFF2-40B4-BE49-F238E27FC236}">
              <a16:creationId xmlns:a16="http://schemas.microsoft.com/office/drawing/2014/main" id="{29594119-DA32-45AB-986F-CE74D655C6C6}"/>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2" name="直線コネクタ 311">
          <a:extLst>
            <a:ext uri="{FF2B5EF4-FFF2-40B4-BE49-F238E27FC236}">
              <a16:creationId xmlns:a16="http://schemas.microsoft.com/office/drawing/2014/main" id="{B2EC55B0-7206-4B79-9F1A-4B9E342F8F0F}"/>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3" name="テキスト ボックス 312">
          <a:extLst>
            <a:ext uri="{FF2B5EF4-FFF2-40B4-BE49-F238E27FC236}">
              <a16:creationId xmlns:a16="http://schemas.microsoft.com/office/drawing/2014/main" id="{A58CBA4A-11D6-42D7-88C4-D8CB25792C27}"/>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4" name="直線コネクタ 313">
          <a:extLst>
            <a:ext uri="{FF2B5EF4-FFF2-40B4-BE49-F238E27FC236}">
              <a16:creationId xmlns:a16="http://schemas.microsoft.com/office/drawing/2014/main" id="{26F06C8E-95B7-42A2-9BCA-B5A14C6E117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5" name="テキスト ボックス 314">
          <a:extLst>
            <a:ext uri="{FF2B5EF4-FFF2-40B4-BE49-F238E27FC236}">
              <a16:creationId xmlns:a16="http://schemas.microsoft.com/office/drawing/2014/main" id="{12D10D8E-BCB9-47A4-BCD7-B10A0F07DBF4}"/>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6" name="【市民会館】&#10;有形固定資産減価償却率グラフ枠">
          <a:extLst>
            <a:ext uri="{FF2B5EF4-FFF2-40B4-BE49-F238E27FC236}">
              <a16:creationId xmlns:a16="http://schemas.microsoft.com/office/drawing/2014/main" id="{D9CBD5DD-91C2-40B1-967B-E58078A23E5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51054</xdr:rowOff>
    </xdr:to>
    <xdr:cxnSp macro="">
      <xdr:nvCxnSpPr>
        <xdr:cNvPr id="317" name="直線コネクタ 316">
          <a:extLst>
            <a:ext uri="{FF2B5EF4-FFF2-40B4-BE49-F238E27FC236}">
              <a16:creationId xmlns:a16="http://schemas.microsoft.com/office/drawing/2014/main" id="{E0520329-B4DF-4979-965D-626AE9207339}"/>
            </a:ext>
          </a:extLst>
        </xdr:cNvPr>
        <xdr:cNvCxnSpPr/>
      </xdr:nvCxnSpPr>
      <xdr:spPr>
        <a:xfrm flipV="1">
          <a:off x="4634865" y="172212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54881</xdr:rowOff>
    </xdr:from>
    <xdr:ext cx="405111" cy="259045"/>
    <xdr:sp macro="" textlink="">
      <xdr:nvSpPr>
        <xdr:cNvPr id="318" name="【市民会館】&#10;有形固定資産減価償却率最小値テキスト">
          <a:extLst>
            <a:ext uri="{FF2B5EF4-FFF2-40B4-BE49-F238E27FC236}">
              <a16:creationId xmlns:a16="http://schemas.microsoft.com/office/drawing/2014/main" id="{3AFC1D45-3F56-4E51-B8B5-9BB6EB130DBE}"/>
            </a:ext>
          </a:extLst>
        </xdr:cNvPr>
        <xdr:cNvSpPr txBox="1"/>
      </xdr:nvSpPr>
      <xdr:spPr>
        <a:xfrm>
          <a:off x="4673600" y="184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51054</xdr:rowOff>
    </xdr:from>
    <xdr:to>
      <xdr:col>24</xdr:col>
      <xdr:colOff>152400</xdr:colOff>
      <xdr:row>107</xdr:row>
      <xdr:rowOff>51054</xdr:rowOff>
    </xdr:to>
    <xdr:cxnSp macro="">
      <xdr:nvCxnSpPr>
        <xdr:cNvPr id="319" name="直線コネクタ 318">
          <a:extLst>
            <a:ext uri="{FF2B5EF4-FFF2-40B4-BE49-F238E27FC236}">
              <a16:creationId xmlns:a16="http://schemas.microsoft.com/office/drawing/2014/main" id="{02CF9A2B-EA3B-4F75-8CDB-FE9928100C87}"/>
            </a:ext>
          </a:extLst>
        </xdr:cNvPr>
        <xdr:cNvCxnSpPr/>
      </xdr:nvCxnSpPr>
      <xdr:spPr>
        <a:xfrm>
          <a:off x="4546600" y="1839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0" name="【市民会館】&#10;有形固定資産減価償却率最大値テキスト">
          <a:extLst>
            <a:ext uri="{FF2B5EF4-FFF2-40B4-BE49-F238E27FC236}">
              <a16:creationId xmlns:a16="http://schemas.microsoft.com/office/drawing/2014/main" id="{E85E459C-57A7-40A8-B7D6-FE2ED331FE2B}"/>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21" name="直線コネクタ 320">
          <a:extLst>
            <a:ext uri="{FF2B5EF4-FFF2-40B4-BE49-F238E27FC236}">
              <a16:creationId xmlns:a16="http://schemas.microsoft.com/office/drawing/2014/main" id="{69CE816A-5D1B-4C96-B44C-C8DC27BACD4D}"/>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104412</xdr:rowOff>
    </xdr:from>
    <xdr:ext cx="405111" cy="259045"/>
    <xdr:sp macro="" textlink="">
      <xdr:nvSpPr>
        <xdr:cNvPr id="322" name="【市民会館】&#10;有形固定資産減価償却率平均値テキスト">
          <a:extLst>
            <a:ext uri="{FF2B5EF4-FFF2-40B4-BE49-F238E27FC236}">
              <a16:creationId xmlns:a16="http://schemas.microsoft.com/office/drawing/2014/main" id="{BAE6AED1-AE20-45BC-9658-6641AC956D6B}"/>
            </a:ext>
          </a:extLst>
        </xdr:cNvPr>
        <xdr:cNvSpPr txBox="1"/>
      </xdr:nvSpPr>
      <xdr:spPr>
        <a:xfrm>
          <a:off x="4673600" y="1793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125985</xdr:rowOff>
    </xdr:from>
    <xdr:to>
      <xdr:col>24</xdr:col>
      <xdr:colOff>114300</xdr:colOff>
      <xdr:row>105</xdr:row>
      <xdr:rowOff>56135</xdr:rowOff>
    </xdr:to>
    <xdr:sp macro="" textlink="">
      <xdr:nvSpPr>
        <xdr:cNvPr id="323" name="フローチャート: 判断 322">
          <a:extLst>
            <a:ext uri="{FF2B5EF4-FFF2-40B4-BE49-F238E27FC236}">
              <a16:creationId xmlns:a16="http://schemas.microsoft.com/office/drawing/2014/main" id="{5E5E95FE-111F-4EF4-8F12-33E8ADE971CD}"/>
            </a:ext>
          </a:extLst>
        </xdr:cNvPr>
        <xdr:cNvSpPr/>
      </xdr:nvSpPr>
      <xdr:spPr>
        <a:xfrm>
          <a:off x="45847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324" name="フローチャート: 判断 323">
          <a:extLst>
            <a:ext uri="{FF2B5EF4-FFF2-40B4-BE49-F238E27FC236}">
              <a16:creationId xmlns:a16="http://schemas.microsoft.com/office/drawing/2014/main" id="{328CCF66-C71B-45F4-9369-CFB5B72BD1E2}"/>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38116</xdr:rowOff>
    </xdr:from>
    <xdr:ext cx="405111" cy="259045"/>
    <xdr:sp macro="" textlink="">
      <xdr:nvSpPr>
        <xdr:cNvPr id="325" name="n_1aveValue【市民会館】&#10;有形固定資産減価償却率">
          <a:extLst>
            <a:ext uri="{FF2B5EF4-FFF2-40B4-BE49-F238E27FC236}">
              <a16:creationId xmlns:a16="http://schemas.microsoft.com/office/drawing/2014/main" id="{E47CFE8A-F396-4982-8ECC-76465FC99DCA}"/>
            </a:ext>
          </a:extLst>
        </xdr:cNvPr>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43687</xdr:rowOff>
    </xdr:from>
    <xdr:to>
      <xdr:col>15</xdr:col>
      <xdr:colOff>101600</xdr:colOff>
      <xdr:row>105</xdr:row>
      <xdr:rowOff>145287</xdr:rowOff>
    </xdr:to>
    <xdr:sp macro="" textlink="">
      <xdr:nvSpPr>
        <xdr:cNvPr id="326" name="フローチャート: 判断 325">
          <a:extLst>
            <a:ext uri="{FF2B5EF4-FFF2-40B4-BE49-F238E27FC236}">
              <a16:creationId xmlns:a16="http://schemas.microsoft.com/office/drawing/2014/main" id="{E677423D-8DF6-4488-AE28-B5F03683A669}"/>
            </a:ext>
          </a:extLst>
        </xdr:cNvPr>
        <xdr:cNvSpPr/>
      </xdr:nvSpPr>
      <xdr:spPr>
        <a:xfrm>
          <a:off x="2857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136414</xdr:rowOff>
    </xdr:from>
    <xdr:ext cx="405111" cy="259045"/>
    <xdr:sp macro="" textlink="">
      <xdr:nvSpPr>
        <xdr:cNvPr id="327" name="n_2aveValue【市民会館】&#10;有形固定資産減価償却率">
          <a:extLst>
            <a:ext uri="{FF2B5EF4-FFF2-40B4-BE49-F238E27FC236}">
              <a16:creationId xmlns:a16="http://schemas.microsoft.com/office/drawing/2014/main" id="{894A1C03-B0AE-4B7A-A256-3858C9EC61DD}"/>
            </a:ext>
          </a:extLst>
        </xdr:cNvPr>
        <xdr:cNvSpPr txBox="1"/>
      </xdr:nvSpPr>
      <xdr:spPr>
        <a:xfrm>
          <a:off x="2705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6E82E8A1-8649-4B3C-B54A-A87745E4DA2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9C62A23E-11BE-4619-A1DD-DF768EEC2B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A388EFAE-780B-4123-B0EA-5E7A416352B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C908AE5-C19B-416C-80CC-945E2957D85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EB7982CB-9226-4394-B420-A22D05415B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112268</xdr:rowOff>
    </xdr:from>
    <xdr:to>
      <xdr:col>20</xdr:col>
      <xdr:colOff>38100</xdr:colOff>
      <xdr:row>103</xdr:row>
      <xdr:rowOff>42418</xdr:rowOff>
    </xdr:to>
    <xdr:sp macro="" textlink="">
      <xdr:nvSpPr>
        <xdr:cNvPr id="333" name="楕円 332">
          <a:extLst>
            <a:ext uri="{FF2B5EF4-FFF2-40B4-BE49-F238E27FC236}">
              <a16:creationId xmlns:a16="http://schemas.microsoft.com/office/drawing/2014/main" id="{E1D955DC-CB39-4A41-817B-B209D450FE5D}"/>
            </a:ext>
          </a:extLst>
        </xdr:cNvPr>
        <xdr:cNvSpPr/>
      </xdr:nvSpPr>
      <xdr:spPr>
        <a:xfrm>
          <a:off x="3746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23113</xdr:rowOff>
    </xdr:from>
    <xdr:to>
      <xdr:col>15</xdr:col>
      <xdr:colOff>101600</xdr:colOff>
      <xdr:row>103</xdr:row>
      <xdr:rowOff>124713</xdr:rowOff>
    </xdr:to>
    <xdr:sp macro="" textlink="">
      <xdr:nvSpPr>
        <xdr:cNvPr id="334" name="楕円 333">
          <a:extLst>
            <a:ext uri="{FF2B5EF4-FFF2-40B4-BE49-F238E27FC236}">
              <a16:creationId xmlns:a16="http://schemas.microsoft.com/office/drawing/2014/main" id="{C34DDED6-B62C-494B-9A2C-50ACD13B7C67}"/>
            </a:ext>
          </a:extLst>
        </xdr:cNvPr>
        <xdr:cNvSpPr/>
      </xdr:nvSpPr>
      <xdr:spPr>
        <a:xfrm>
          <a:off x="2857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163068</xdr:rowOff>
    </xdr:from>
    <xdr:to>
      <xdr:col>19</xdr:col>
      <xdr:colOff>177800</xdr:colOff>
      <xdr:row>103</xdr:row>
      <xdr:rowOff>73913</xdr:rowOff>
    </xdr:to>
    <xdr:cxnSp macro="">
      <xdr:nvCxnSpPr>
        <xdr:cNvPr id="335" name="直線コネクタ 334">
          <a:extLst>
            <a:ext uri="{FF2B5EF4-FFF2-40B4-BE49-F238E27FC236}">
              <a16:creationId xmlns:a16="http://schemas.microsoft.com/office/drawing/2014/main" id="{78397D89-387D-4CAB-9A73-EC747CC79F18}"/>
            </a:ext>
          </a:extLst>
        </xdr:cNvPr>
        <xdr:cNvCxnSpPr/>
      </xdr:nvCxnSpPr>
      <xdr:spPr>
        <a:xfrm flipV="1">
          <a:off x="2908300" y="1765096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58945</xdr:rowOff>
    </xdr:from>
    <xdr:ext cx="405111" cy="259045"/>
    <xdr:sp macro="" textlink="">
      <xdr:nvSpPr>
        <xdr:cNvPr id="336" name="n_1mainValue【市民会館】&#10;有形固定資産減価償却率">
          <a:extLst>
            <a:ext uri="{FF2B5EF4-FFF2-40B4-BE49-F238E27FC236}">
              <a16:creationId xmlns:a16="http://schemas.microsoft.com/office/drawing/2014/main" id="{BFE38C1C-E936-4B32-8C84-990448C60CE4}"/>
            </a:ext>
          </a:extLst>
        </xdr:cNvPr>
        <xdr:cNvSpPr txBox="1"/>
      </xdr:nvSpPr>
      <xdr:spPr>
        <a:xfrm>
          <a:off x="35820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141240</xdr:rowOff>
    </xdr:from>
    <xdr:ext cx="405111" cy="259045"/>
    <xdr:sp macro="" textlink="">
      <xdr:nvSpPr>
        <xdr:cNvPr id="337" name="n_2mainValue【市民会館】&#10;有形固定資産減価償却率">
          <a:extLst>
            <a:ext uri="{FF2B5EF4-FFF2-40B4-BE49-F238E27FC236}">
              <a16:creationId xmlns:a16="http://schemas.microsoft.com/office/drawing/2014/main" id="{C1B9F1B3-C693-4EFF-B344-5E6BAF754544}"/>
            </a:ext>
          </a:extLst>
        </xdr:cNvPr>
        <xdr:cNvSpPr txBox="1"/>
      </xdr:nvSpPr>
      <xdr:spPr>
        <a:xfrm>
          <a:off x="2705744" y="1745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3159EABF-5765-4C7A-8B32-7C907BFD69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A9150B65-1E56-4C7E-9F5E-56803A1585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80095595-4ED4-426E-A743-2463EB4EEF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C0AFE2BD-DF1D-4151-9A8B-A2E92A05CF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1439E16A-E792-48E5-A58E-6659210544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67793406-D969-4692-ACF6-36ACD3C8E7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F4023DC0-96AC-4485-81EA-47927B7D6E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91D22234-ACB4-49BB-B40F-3526F35FCA4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7D3DD781-DC93-438A-84C8-6834044DA2B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49B3E520-8294-4B5A-88CC-50F2630BEFA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5C42DDE4-28B8-4561-A4F6-2136AF6D9C8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5D73DB96-6648-4549-A4E0-1F152DB258B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D39F7F0C-B5C5-42D6-9888-A2711175648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1975CBB3-C2CC-4868-B41E-6478FA92ADB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43F6A793-E759-47D4-A14B-7D5421A465A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7B68452E-F5C4-4552-A741-D1A19659D8F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E39145B1-51E2-4E4E-870F-0194F9B90CB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8547CE77-2AAF-4A00-B1D7-1C510994F0F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DD9748DF-4837-48DE-917F-5B52940C4B9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42FBC4BE-B341-41C5-ADE0-3C506F1A494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8F9E21EA-6ED2-4B63-B3D9-27136DEF0CB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FA82F6B2-6843-43DF-869C-B2D5C2D5C5E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5A2212E5-74DA-42CB-9BD8-E9EB0D90DD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76200</xdr:rowOff>
    </xdr:from>
    <xdr:to>
      <xdr:col>54</xdr:col>
      <xdr:colOff>189865</xdr:colOff>
      <xdr:row>107</xdr:row>
      <xdr:rowOff>114300</xdr:rowOff>
    </xdr:to>
    <xdr:cxnSp macro="">
      <xdr:nvCxnSpPr>
        <xdr:cNvPr id="361" name="直線コネクタ 360">
          <a:extLst>
            <a:ext uri="{FF2B5EF4-FFF2-40B4-BE49-F238E27FC236}">
              <a16:creationId xmlns:a16="http://schemas.microsoft.com/office/drawing/2014/main" id="{E168A851-44FB-456C-9553-95A79D3242CA}"/>
            </a:ext>
          </a:extLst>
        </xdr:cNvPr>
        <xdr:cNvCxnSpPr/>
      </xdr:nvCxnSpPr>
      <xdr:spPr>
        <a:xfrm flipV="1">
          <a:off x="10476865" y="170497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118127</xdr:rowOff>
    </xdr:from>
    <xdr:ext cx="469744" cy="259045"/>
    <xdr:sp macro="" textlink="">
      <xdr:nvSpPr>
        <xdr:cNvPr id="362" name="【市民会館】&#10;一人当たり面積最小値テキスト">
          <a:extLst>
            <a:ext uri="{FF2B5EF4-FFF2-40B4-BE49-F238E27FC236}">
              <a16:creationId xmlns:a16="http://schemas.microsoft.com/office/drawing/2014/main" id="{5F69E317-3F16-4B65-B67F-6FEC61BA7F56}"/>
            </a:ext>
          </a:extLst>
        </xdr:cNvPr>
        <xdr:cNvSpPr txBox="1"/>
      </xdr:nvSpPr>
      <xdr:spPr>
        <a:xfrm>
          <a:off x="10515600"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114300</xdr:rowOff>
    </xdr:from>
    <xdr:to>
      <xdr:col>55</xdr:col>
      <xdr:colOff>88900</xdr:colOff>
      <xdr:row>107</xdr:row>
      <xdr:rowOff>114300</xdr:rowOff>
    </xdr:to>
    <xdr:cxnSp macro="">
      <xdr:nvCxnSpPr>
        <xdr:cNvPr id="363" name="直線コネクタ 362">
          <a:extLst>
            <a:ext uri="{FF2B5EF4-FFF2-40B4-BE49-F238E27FC236}">
              <a16:creationId xmlns:a16="http://schemas.microsoft.com/office/drawing/2014/main" id="{88CFB921-77BA-49D9-BD13-B7379603B890}"/>
            </a:ext>
          </a:extLst>
        </xdr:cNvPr>
        <xdr:cNvCxnSpPr/>
      </xdr:nvCxnSpPr>
      <xdr:spPr>
        <a:xfrm>
          <a:off x="10388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22877</xdr:rowOff>
    </xdr:from>
    <xdr:ext cx="469744" cy="259045"/>
    <xdr:sp macro="" textlink="">
      <xdr:nvSpPr>
        <xdr:cNvPr id="364" name="【市民会館】&#10;一人当たり面積最大値テキスト">
          <a:extLst>
            <a:ext uri="{FF2B5EF4-FFF2-40B4-BE49-F238E27FC236}">
              <a16:creationId xmlns:a16="http://schemas.microsoft.com/office/drawing/2014/main" id="{88A4FC08-6605-447C-A5A5-D44AE11B406D}"/>
            </a:ext>
          </a:extLst>
        </xdr:cNvPr>
        <xdr:cNvSpPr txBox="1"/>
      </xdr:nvSpPr>
      <xdr:spPr>
        <a:xfrm>
          <a:off x="10515600" y="1682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76200</xdr:rowOff>
    </xdr:from>
    <xdr:to>
      <xdr:col>55</xdr:col>
      <xdr:colOff>88900</xdr:colOff>
      <xdr:row>99</xdr:row>
      <xdr:rowOff>76200</xdr:rowOff>
    </xdr:to>
    <xdr:cxnSp macro="">
      <xdr:nvCxnSpPr>
        <xdr:cNvPr id="365" name="直線コネクタ 364">
          <a:extLst>
            <a:ext uri="{FF2B5EF4-FFF2-40B4-BE49-F238E27FC236}">
              <a16:creationId xmlns:a16="http://schemas.microsoft.com/office/drawing/2014/main" id="{6445A0C5-0B59-442C-8D99-AEF8F45DB846}"/>
            </a:ext>
          </a:extLst>
        </xdr:cNvPr>
        <xdr:cNvCxnSpPr/>
      </xdr:nvCxnSpPr>
      <xdr:spPr>
        <a:xfrm>
          <a:off x="10388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366" name="【市民会館】&#10;一人当たり面積平均値テキスト">
          <a:extLst>
            <a:ext uri="{FF2B5EF4-FFF2-40B4-BE49-F238E27FC236}">
              <a16:creationId xmlns:a16="http://schemas.microsoft.com/office/drawing/2014/main" id="{548B9CCA-794C-475E-BEBD-3370BB6508BC}"/>
            </a:ext>
          </a:extLst>
        </xdr:cNvPr>
        <xdr:cNvSpPr txBox="1"/>
      </xdr:nvSpPr>
      <xdr:spPr>
        <a:xfrm>
          <a:off x="105156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67" name="フローチャート: 判断 366">
          <a:extLst>
            <a:ext uri="{FF2B5EF4-FFF2-40B4-BE49-F238E27FC236}">
              <a16:creationId xmlns:a16="http://schemas.microsoft.com/office/drawing/2014/main" id="{24BCF8AE-75B8-491F-B8D8-C7914C778F40}"/>
            </a:ext>
          </a:extLst>
        </xdr:cNvPr>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166370</xdr:rowOff>
    </xdr:from>
    <xdr:to>
      <xdr:col>50</xdr:col>
      <xdr:colOff>165100</xdr:colOff>
      <xdr:row>104</xdr:row>
      <xdr:rowOff>96520</xdr:rowOff>
    </xdr:to>
    <xdr:sp macro="" textlink="">
      <xdr:nvSpPr>
        <xdr:cNvPr id="368" name="フローチャート: 判断 367">
          <a:extLst>
            <a:ext uri="{FF2B5EF4-FFF2-40B4-BE49-F238E27FC236}">
              <a16:creationId xmlns:a16="http://schemas.microsoft.com/office/drawing/2014/main" id="{C4E30075-8A64-4F41-B9F3-0C3E82726CDE}"/>
            </a:ext>
          </a:extLst>
        </xdr:cNvPr>
        <xdr:cNvSpPr/>
      </xdr:nvSpPr>
      <xdr:spPr>
        <a:xfrm>
          <a:off x="9588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87647</xdr:rowOff>
    </xdr:from>
    <xdr:ext cx="469744" cy="259045"/>
    <xdr:sp macro="" textlink="">
      <xdr:nvSpPr>
        <xdr:cNvPr id="369" name="n_1aveValue【市民会館】&#10;一人当たり面積">
          <a:extLst>
            <a:ext uri="{FF2B5EF4-FFF2-40B4-BE49-F238E27FC236}">
              <a16:creationId xmlns:a16="http://schemas.microsoft.com/office/drawing/2014/main" id="{DE45622F-8192-474F-BA2E-8C4BC4E1905F}"/>
            </a:ext>
          </a:extLst>
        </xdr:cNvPr>
        <xdr:cNvSpPr txBox="1"/>
      </xdr:nvSpPr>
      <xdr:spPr>
        <a:xfrm>
          <a:off x="9391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71120</xdr:rowOff>
    </xdr:from>
    <xdr:to>
      <xdr:col>46</xdr:col>
      <xdr:colOff>38100</xdr:colOff>
      <xdr:row>105</xdr:row>
      <xdr:rowOff>1270</xdr:rowOff>
    </xdr:to>
    <xdr:sp macro="" textlink="">
      <xdr:nvSpPr>
        <xdr:cNvPr id="370" name="フローチャート: 判断 369">
          <a:extLst>
            <a:ext uri="{FF2B5EF4-FFF2-40B4-BE49-F238E27FC236}">
              <a16:creationId xmlns:a16="http://schemas.microsoft.com/office/drawing/2014/main" id="{D6345208-244D-4F6A-BD7F-E316B17FAC36}"/>
            </a:ext>
          </a:extLst>
        </xdr:cNvPr>
        <xdr:cNvSpPr/>
      </xdr:nvSpPr>
      <xdr:spPr>
        <a:xfrm>
          <a:off x="869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163847</xdr:rowOff>
    </xdr:from>
    <xdr:ext cx="469744" cy="259045"/>
    <xdr:sp macro="" textlink="">
      <xdr:nvSpPr>
        <xdr:cNvPr id="371" name="n_2aveValue【市民会館】&#10;一人当たり面積">
          <a:extLst>
            <a:ext uri="{FF2B5EF4-FFF2-40B4-BE49-F238E27FC236}">
              <a16:creationId xmlns:a16="http://schemas.microsoft.com/office/drawing/2014/main" id="{CF91C955-6EA4-4F18-9E4A-E26C9A0AF26E}"/>
            </a:ext>
          </a:extLst>
        </xdr:cNvPr>
        <xdr:cNvSpPr txBox="1"/>
      </xdr:nvSpPr>
      <xdr:spPr>
        <a:xfrm>
          <a:off x="85154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4C9127B9-6231-47D5-93E9-6D1CB71D75C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189A3DAB-DF02-49C7-A16F-0992A9BFA69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9043F3B-F28B-48D8-80CF-965185196D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6A68FE76-933C-4A82-8B65-DC9DD7CAE78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66AD72AB-0D40-453A-B376-A5AC36D4CC3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90170</xdr:rowOff>
    </xdr:from>
    <xdr:to>
      <xdr:col>50</xdr:col>
      <xdr:colOff>165100</xdr:colOff>
      <xdr:row>103</xdr:row>
      <xdr:rowOff>20320</xdr:rowOff>
    </xdr:to>
    <xdr:sp macro="" textlink="">
      <xdr:nvSpPr>
        <xdr:cNvPr id="377" name="楕円 376">
          <a:extLst>
            <a:ext uri="{FF2B5EF4-FFF2-40B4-BE49-F238E27FC236}">
              <a16:creationId xmlns:a16="http://schemas.microsoft.com/office/drawing/2014/main" id="{A2E6341B-5F1A-4EE1-9B02-00F8173C0BAA}"/>
            </a:ext>
          </a:extLst>
        </xdr:cNvPr>
        <xdr:cNvSpPr/>
      </xdr:nvSpPr>
      <xdr:spPr>
        <a:xfrm>
          <a:off x="9588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378" name="楕円 377">
          <a:extLst>
            <a:ext uri="{FF2B5EF4-FFF2-40B4-BE49-F238E27FC236}">
              <a16:creationId xmlns:a16="http://schemas.microsoft.com/office/drawing/2014/main" id="{2941B61A-B7D8-4AEF-BDB2-6D78A18A8E36}"/>
            </a:ext>
          </a:extLst>
        </xdr:cNvPr>
        <xdr:cNvSpPr/>
      </xdr:nvSpPr>
      <xdr:spPr>
        <a:xfrm>
          <a:off x="8699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140970</xdr:rowOff>
    </xdr:from>
    <xdr:to>
      <xdr:col>50</xdr:col>
      <xdr:colOff>114300</xdr:colOff>
      <xdr:row>103</xdr:row>
      <xdr:rowOff>133350</xdr:rowOff>
    </xdr:to>
    <xdr:cxnSp macro="">
      <xdr:nvCxnSpPr>
        <xdr:cNvPr id="379" name="直線コネクタ 378">
          <a:extLst>
            <a:ext uri="{FF2B5EF4-FFF2-40B4-BE49-F238E27FC236}">
              <a16:creationId xmlns:a16="http://schemas.microsoft.com/office/drawing/2014/main" id="{35DE08B7-544E-4551-9BED-B8559C8733D7}"/>
            </a:ext>
          </a:extLst>
        </xdr:cNvPr>
        <xdr:cNvCxnSpPr/>
      </xdr:nvCxnSpPr>
      <xdr:spPr>
        <a:xfrm flipV="1">
          <a:off x="8750300" y="176288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36847</xdr:rowOff>
    </xdr:from>
    <xdr:ext cx="469744" cy="259045"/>
    <xdr:sp macro="" textlink="">
      <xdr:nvSpPr>
        <xdr:cNvPr id="380" name="n_1mainValue【市民会館】&#10;一人当たり面積">
          <a:extLst>
            <a:ext uri="{FF2B5EF4-FFF2-40B4-BE49-F238E27FC236}">
              <a16:creationId xmlns:a16="http://schemas.microsoft.com/office/drawing/2014/main" id="{3289C801-E399-4023-ABFC-9E10C90240FD}"/>
            </a:ext>
          </a:extLst>
        </xdr:cNvPr>
        <xdr:cNvSpPr txBox="1"/>
      </xdr:nvSpPr>
      <xdr:spPr>
        <a:xfrm>
          <a:off x="93917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29227</xdr:rowOff>
    </xdr:from>
    <xdr:ext cx="469744" cy="259045"/>
    <xdr:sp macro="" textlink="">
      <xdr:nvSpPr>
        <xdr:cNvPr id="381" name="n_2mainValue【市民会館】&#10;一人当たり面積">
          <a:extLst>
            <a:ext uri="{FF2B5EF4-FFF2-40B4-BE49-F238E27FC236}">
              <a16:creationId xmlns:a16="http://schemas.microsoft.com/office/drawing/2014/main" id="{2DD929D6-4786-4B39-B941-E1B9809097EC}"/>
            </a:ext>
          </a:extLst>
        </xdr:cNvPr>
        <xdr:cNvSpPr txBox="1"/>
      </xdr:nvSpPr>
      <xdr:spPr>
        <a:xfrm>
          <a:off x="8515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a:extLst>
            <a:ext uri="{FF2B5EF4-FFF2-40B4-BE49-F238E27FC236}">
              <a16:creationId xmlns:a16="http://schemas.microsoft.com/office/drawing/2014/main" id="{48A84D25-8419-4510-883A-062D931446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a:extLst>
            <a:ext uri="{FF2B5EF4-FFF2-40B4-BE49-F238E27FC236}">
              <a16:creationId xmlns:a16="http://schemas.microsoft.com/office/drawing/2014/main" id="{71BAA0DF-B357-434E-B33E-ACD67A328CB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a:extLst>
            <a:ext uri="{FF2B5EF4-FFF2-40B4-BE49-F238E27FC236}">
              <a16:creationId xmlns:a16="http://schemas.microsoft.com/office/drawing/2014/main" id="{D210BAFE-7D30-4A77-A607-D737D86FBE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a:extLst>
            <a:ext uri="{FF2B5EF4-FFF2-40B4-BE49-F238E27FC236}">
              <a16:creationId xmlns:a16="http://schemas.microsoft.com/office/drawing/2014/main" id="{555D4B53-7C46-407A-BBD3-868E4D447B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a:extLst>
            <a:ext uri="{FF2B5EF4-FFF2-40B4-BE49-F238E27FC236}">
              <a16:creationId xmlns:a16="http://schemas.microsoft.com/office/drawing/2014/main" id="{EC5623B4-BF08-41BE-9D07-552D09A85A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a:extLst>
            <a:ext uri="{FF2B5EF4-FFF2-40B4-BE49-F238E27FC236}">
              <a16:creationId xmlns:a16="http://schemas.microsoft.com/office/drawing/2014/main" id="{F8D08EFB-F02C-4409-B206-B28FD911EF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a:extLst>
            <a:ext uri="{FF2B5EF4-FFF2-40B4-BE49-F238E27FC236}">
              <a16:creationId xmlns:a16="http://schemas.microsoft.com/office/drawing/2014/main" id="{B34315EB-989C-47D8-9B37-FFE6374969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a:extLst>
            <a:ext uri="{FF2B5EF4-FFF2-40B4-BE49-F238E27FC236}">
              <a16:creationId xmlns:a16="http://schemas.microsoft.com/office/drawing/2014/main" id="{9917EEFC-3B25-43A3-88FC-E57E5F4ECB8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a:extLst>
            <a:ext uri="{FF2B5EF4-FFF2-40B4-BE49-F238E27FC236}">
              <a16:creationId xmlns:a16="http://schemas.microsoft.com/office/drawing/2014/main" id="{F8E0EA7C-EC21-49DB-A2D8-B47E7E05C0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a:extLst>
            <a:ext uri="{FF2B5EF4-FFF2-40B4-BE49-F238E27FC236}">
              <a16:creationId xmlns:a16="http://schemas.microsoft.com/office/drawing/2014/main" id="{49F07DCF-3F0E-4204-A6CF-962D84A066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2" name="テキスト ボックス 391">
          <a:extLst>
            <a:ext uri="{FF2B5EF4-FFF2-40B4-BE49-F238E27FC236}">
              <a16:creationId xmlns:a16="http://schemas.microsoft.com/office/drawing/2014/main" id="{6D74A0FA-5435-4A72-AA38-869C73F6B981}"/>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3" name="直線コネクタ 392">
          <a:extLst>
            <a:ext uri="{FF2B5EF4-FFF2-40B4-BE49-F238E27FC236}">
              <a16:creationId xmlns:a16="http://schemas.microsoft.com/office/drawing/2014/main" id="{A4E4EA72-165C-44AF-A773-6BEB9CE569B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4" name="テキスト ボックス 393">
          <a:extLst>
            <a:ext uri="{FF2B5EF4-FFF2-40B4-BE49-F238E27FC236}">
              <a16:creationId xmlns:a16="http://schemas.microsoft.com/office/drawing/2014/main" id="{D64E7CC9-6FE1-46E3-A3BB-F4F81F7860D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5" name="直線コネクタ 394">
          <a:extLst>
            <a:ext uri="{FF2B5EF4-FFF2-40B4-BE49-F238E27FC236}">
              <a16:creationId xmlns:a16="http://schemas.microsoft.com/office/drawing/2014/main" id="{CAF28803-F8BB-4179-9428-14E6D4F0EFD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6" name="テキスト ボックス 395">
          <a:extLst>
            <a:ext uri="{FF2B5EF4-FFF2-40B4-BE49-F238E27FC236}">
              <a16:creationId xmlns:a16="http://schemas.microsoft.com/office/drawing/2014/main" id="{07DD4764-230C-45BA-AF60-6BF74E2E7D5D}"/>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7" name="直線コネクタ 396">
          <a:extLst>
            <a:ext uri="{FF2B5EF4-FFF2-40B4-BE49-F238E27FC236}">
              <a16:creationId xmlns:a16="http://schemas.microsoft.com/office/drawing/2014/main" id="{B15DAEE9-4E15-4765-8566-06A4DADFF6C3}"/>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8" name="テキスト ボックス 397">
          <a:extLst>
            <a:ext uri="{FF2B5EF4-FFF2-40B4-BE49-F238E27FC236}">
              <a16:creationId xmlns:a16="http://schemas.microsoft.com/office/drawing/2014/main" id="{AD175B9A-92D2-46D7-850F-28352044E05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9" name="直線コネクタ 398">
          <a:extLst>
            <a:ext uri="{FF2B5EF4-FFF2-40B4-BE49-F238E27FC236}">
              <a16:creationId xmlns:a16="http://schemas.microsoft.com/office/drawing/2014/main" id="{6B21AB4D-0D04-4B3C-A663-188D0B1B4CF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400" name="テキスト ボックス 399">
          <a:extLst>
            <a:ext uri="{FF2B5EF4-FFF2-40B4-BE49-F238E27FC236}">
              <a16:creationId xmlns:a16="http://schemas.microsoft.com/office/drawing/2014/main" id="{26F4B51E-F1A5-4323-864E-69659A18C79B}"/>
            </a:ext>
          </a:extLst>
        </xdr:cNvPr>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85E370E3-A98E-43E5-A7A8-751998536D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2" name="テキスト ボックス 401">
          <a:extLst>
            <a:ext uri="{FF2B5EF4-FFF2-40B4-BE49-F238E27FC236}">
              <a16:creationId xmlns:a16="http://schemas.microsoft.com/office/drawing/2014/main" id="{298ADBDB-F85A-42C5-9CDB-8A97D71655CB}"/>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一般廃棄物処理施設】&#10;有形固定資産減価償却率グラフ枠">
          <a:extLst>
            <a:ext uri="{FF2B5EF4-FFF2-40B4-BE49-F238E27FC236}">
              <a16:creationId xmlns:a16="http://schemas.microsoft.com/office/drawing/2014/main" id="{A5E13AF8-8FBA-4AAE-873A-C89CE5E5CE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73914</xdr:rowOff>
    </xdr:from>
    <xdr:to>
      <xdr:col>85</xdr:col>
      <xdr:colOff>126364</xdr:colOff>
      <xdr:row>42</xdr:row>
      <xdr:rowOff>53340</xdr:rowOff>
    </xdr:to>
    <xdr:cxnSp macro="">
      <xdr:nvCxnSpPr>
        <xdr:cNvPr id="404" name="直線コネクタ 403">
          <a:extLst>
            <a:ext uri="{FF2B5EF4-FFF2-40B4-BE49-F238E27FC236}">
              <a16:creationId xmlns:a16="http://schemas.microsoft.com/office/drawing/2014/main" id="{489E9451-4291-4A63-A917-D1D34770AC24}"/>
            </a:ext>
          </a:extLst>
        </xdr:cNvPr>
        <xdr:cNvCxnSpPr/>
      </xdr:nvCxnSpPr>
      <xdr:spPr>
        <a:xfrm flipV="1">
          <a:off x="16318864" y="590321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5" name="【一般廃棄物処理施設】&#10;有形固定資産減価償却率最小値テキスト">
          <a:extLst>
            <a:ext uri="{FF2B5EF4-FFF2-40B4-BE49-F238E27FC236}">
              <a16:creationId xmlns:a16="http://schemas.microsoft.com/office/drawing/2014/main" id="{06B8BA8D-0808-4618-93E2-3D493864F0D7}"/>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06" name="直線コネクタ 405">
          <a:extLst>
            <a:ext uri="{FF2B5EF4-FFF2-40B4-BE49-F238E27FC236}">
              <a16:creationId xmlns:a16="http://schemas.microsoft.com/office/drawing/2014/main" id="{22EC2155-2F8A-4799-9D88-5826387EBDE5}"/>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20591</xdr:rowOff>
    </xdr:from>
    <xdr:ext cx="405111" cy="259045"/>
    <xdr:sp macro="" textlink="">
      <xdr:nvSpPr>
        <xdr:cNvPr id="407" name="【一般廃棄物処理施設】&#10;有形固定資産減価償却率最大値テキスト">
          <a:extLst>
            <a:ext uri="{FF2B5EF4-FFF2-40B4-BE49-F238E27FC236}">
              <a16:creationId xmlns:a16="http://schemas.microsoft.com/office/drawing/2014/main" id="{45A58CBB-A562-4943-9191-537F777309FF}"/>
            </a:ext>
          </a:extLst>
        </xdr:cNvPr>
        <xdr:cNvSpPr txBox="1"/>
      </xdr:nvSpPr>
      <xdr:spPr>
        <a:xfrm>
          <a:off x="16357600" y="56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73914</xdr:rowOff>
    </xdr:from>
    <xdr:to>
      <xdr:col>86</xdr:col>
      <xdr:colOff>25400</xdr:colOff>
      <xdr:row>34</xdr:row>
      <xdr:rowOff>73914</xdr:rowOff>
    </xdr:to>
    <xdr:cxnSp macro="">
      <xdr:nvCxnSpPr>
        <xdr:cNvPr id="408" name="直線コネクタ 407">
          <a:extLst>
            <a:ext uri="{FF2B5EF4-FFF2-40B4-BE49-F238E27FC236}">
              <a16:creationId xmlns:a16="http://schemas.microsoft.com/office/drawing/2014/main" id="{41E4BBC0-57DE-49C8-A41C-36A1CC93B716}"/>
            </a:ext>
          </a:extLst>
        </xdr:cNvPr>
        <xdr:cNvCxnSpPr/>
      </xdr:nvCxnSpPr>
      <xdr:spPr>
        <a:xfrm>
          <a:off x="16230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102125</xdr:rowOff>
    </xdr:from>
    <xdr:ext cx="405111" cy="259045"/>
    <xdr:sp macro="" textlink="">
      <xdr:nvSpPr>
        <xdr:cNvPr id="409" name="【一般廃棄物処理施設】&#10;有形固定資産減価償却率平均値テキスト">
          <a:extLst>
            <a:ext uri="{FF2B5EF4-FFF2-40B4-BE49-F238E27FC236}">
              <a16:creationId xmlns:a16="http://schemas.microsoft.com/office/drawing/2014/main" id="{B93CD5E3-DAE5-46D1-81B7-CDEDA98486C0}"/>
            </a:ext>
          </a:extLst>
        </xdr:cNvPr>
        <xdr:cNvSpPr txBox="1"/>
      </xdr:nvSpPr>
      <xdr:spPr>
        <a:xfrm>
          <a:off x="16357600" y="661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123698</xdr:rowOff>
    </xdr:from>
    <xdr:to>
      <xdr:col>85</xdr:col>
      <xdr:colOff>177800</xdr:colOff>
      <xdr:row>39</xdr:row>
      <xdr:rowOff>53848</xdr:rowOff>
    </xdr:to>
    <xdr:sp macro="" textlink="">
      <xdr:nvSpPr>
        <xdr:cNvPr id="410" name="フローチャート: 判断 409">
          <a:extLst>
            <a:ext uri="{FF2B5EF4-FFF2-40B4-BE49-F238E27FC236}">
              <a16:creationId xmlns:a16="http://schemas.microsoft.com/office/drawing/2014/main" id="{CCCFBD85-9A2C-48ED-AB6C-609F9328B129}"/>
            </a:ext>
          </a:extLst>
        </xdr:cNvPr>
        <xdr:cNvSpPr/>
      </xdr:nvSpPr>
      <xdr:spPr>
        <a:xfrm>
          <a:off x="16268700" y="663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167132</xdr:rowOff>
    </xdr:from>
    <xdr:to>
      <xdr:col>81</xdr:col>
      <xdr:colOff>101600</xdr:colOff>
      <xdr:row>39</xdr:row>
      <xdr:rowOff>97282</xdr:rowOff>
    </xdr:to>
    <xdr:sp macro="" textlink="">
      <xdr:nvSpPr>
        <xdr:cNvPr id="411" name="フローチャート: 判断 410">
          <a:extLst>
            <a:ext uri="{FF2B5EF4-FFF2-40B4-BE49-F238E27FC236}">
              <a16:creationId xmlns:a16="http://schemas.microsoft.com/office/drawing/2014/main" id="{E2F283D1-C144-4FF8-AC9E-CAC1DC7568BC}"/>
            </a:ext>
          </a:extLst>
        </xdr:cNvPr>
        <xdr:cNvSpPr/>
      </xdr:nvSpPr>
      <xdr:spPr>
        <a:xfrm>
          <a:off x="15430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113809</xdr:rowOff>
    </xdr:from>
    <xdr:ext cx="405111" cy="259045"/>
    <xdr:sp macro="" textlink="">
      <xdr:nvSpPr>
        <xdr:cNvPr id="412" name="n_1aveValue【一般廃棄物処理施設】&#10;有形固定資産減価償却率">
          <a:extLst>
            <a:ext uri="{FF2B5EF4-FFF2-40B4-BE49-F238E27FC236}">
              <a16:creationId xmlns:a16="http://schemas.microsoft.com/office/drawing/2014/main" id="{450FE375-F583-4043-8254-C63D53D77088}"/>
            </a:ext>
          </a:extLst>
        </xdr:cNvPr>
        <xdr:cNvSpPr txBox="1"/>
      </xdr:nvSpPr>
      <xdr:spPr>
        <a:xfrm>
          <a:off x="15266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xdr:rowOff>
    </xdr:from>
    <xdr:to>
      <xdr:col>76</xdr:col>
      <xdr:colOff>165100</xdr:colOff>
      <xdr:row>37</xdr:row>
      <xdr:rowOff>115570</xdr:rowOff>
    </xdr:to>
    <xdr:sp macro="" textlink="">
      <xdr:nvSpPr>
        <xdr:cNvPr id="413" name="フローチャート: 判断 412">
          <a:extLst>
            <a:ext uri="{FF2B5EF4-FFF2-40B4-BE49-F238E27FC236}">
              <a16:creationId xmlns:a16="http://schemas.microsoft.com/office/drawing/2014/main" id="{8D22985F-2373-462A-8D43-6119C62DFD8F}"/>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132097</xdr:rowOff>
    </xdr:from>
    <xdr:ext cx="405111" cy="259045"/>
    <xdr:sp macro="" textlink="">
      <xdr:nvSpPr>
        <xdr:cNvPr id="414" name="n_2aveValue【一般廃棄物処理施設】&#10;有形固定資産減価償却率">
          <a:extLst>
            <a:ext uri="{FF2B5EF4-FFF2-40B4-BE49-F238E27FC236}">
              <a16:creationId xmlns:a16="http://schemas.microsoft.com/office/drawing/2014/main" id="{281EDE5F-0CCA-4AED-AC5A-A402C8AE7CD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6A1924DD-35CA-412B-88A4-3C2CE57EE8F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1BDC15F6-AAE2-4E56-B52E-6F19B089504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69C627FE-4C9D-4669-9682-6472B0E811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48C358B4-9272-452B-8774-98A0A91340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9F578ACD-676F-48C1-9C2D-ABBEE1E326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13970</xdr:rowOff>
    </xdr:from>
    <xdr:to>
      <xdr:col>81</xdr:col>
      <xdr:colOff>101600</xdr:colOff>
      <xdr:row>42</xdr:row>
      <xdr:rowOff>115570</xdr:rowOff>
    </xdr:to>
    <xdr:sp macro="" textlink="">
      <xdr:nvSpPr>
        <xdr:cNvPr id="420" name="楕円 419">
          <a:extLst>
            <a:ext uri="{FF2B5EF4-FFF2-40B4-BE49-F238E27FC236}">
              <a16:creationId xmlns:a16="http://schemas.microsoft.com/office/drawing/2014/main" id="{A865AF16-65CD-4E82-8D62-AEAE8A149389}"/>
            </a:ext>
          </a:extLst>
        </xdr:cNvPr>
        <xdr:cNvSpPr/>
      </xdr:nvSpPr>
      <xdr:spPr>
        <a:xfrm>
          <a:off x="15430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42</xdr:row>
      <xdr:rowOff>106697</xdr:rowOff>
    </xdr:from>
    <xdr:ext cx="405111" cy="259045"/>
    <xdr:sp macro="" textlink="">
      <xdr:nvSpPr>
        <xdr:cNvPr id="421" name="n_1mainValue【一般廃棄物処理施設】&#10;有形固定資産減価償却率">
          <a:extLst>
            <a:ext uri="{FF2B5EF4-FFF2-40B4-BE49-F238E27FC236}">
              <a16:creationId xmlns:a16="http://schemas.microsoft.com/office/drawing/2014/main" id="{EC5EC9FB-D9E7-4368-A3E6-896F6DFCBE43}"/>
            </a:ext>
          </a:extLst>
        </xdr:cNvPr>
        <xdr:cNvSpPr txBox="1"/>
      </xdr:nvSpPr>
      <xdr:spPr>
        <a:xfrm>
          <a:off x="152660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2" name="正方形/長方形 421">
          <a:extLst>
            <a:ext uri="{FF2B5EF4-FFF2-40B4-BE49-F238E27FC236}">
              <a16:creationId xmlns:a16="http://schemas.microsoft.com/office/drawing/2014/main" id="{3839ACD2-18E5-4E1F-A535-7B4B99EB90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3" name="正方形/長方形 422">
          <a:extLst>
            <a:ext uri="{FF2B5EF4-FFF2-40B4-BE49-F238E27FC236}">
              <a16:creationId xmlns:a16="http://schemas.microsoft.com/office/drawing/2014/main" id="{20BB973E-9687-474D-BA33-074715216B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4" name="正方形/長方形 423">
          <a:extLst>
            <a:ext uri="{FF2B5EF4-FFF2-40B4-BE49-F238E27FC236}">
              <a16:creationId xmlns:a16="http://schemas.microsoft.com/office/drawing/2014/main" id="{D6E290F3-9FC5-44CD-9F0A-C01BB20DA5F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5" name="正方形/長方形 424">
          <a:extLst>
            <a:ext uri="{FF2B5EF4-FFF2-40B4-BE49-F238E27FC236}">
              <a16:creationId xmlns:a16="http://schemas.microsoft.com/office/drawing/2014/main" id="{96F89A79-A247-4A72-A4C4-A984CB4C4D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6" name="正方形/長方形 425">
          <a:extLst>
            <a:ext uri="{FF2B5EF4-FFF2-40B4-BE49-F238E27FC236}">
              <a16:creationId xmlns:a16="http://schemas.microsoft.com/office/drawing/2014/main" id="{8B0F30B0-A964-4726-AED3-B622C7F1271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7" name="正方形/長方形 426">
          <a:extLst>
            <a:ext uri="{FF2B5EF4-FFF2-40B4-BE49-F238E27FC236}">
              <a16:creationId xmlns:a16="http://schemas.microsoft.com/office/drawing/2014/main" id="{3092D858-CA98-497F-A3AE-CBC47881B4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8" name="正方形/長方形 427">
          <a:extLst>
            <a:ext uri="{FF2B5EF4-FFF2-40B4-BE49-F238E27FC236}">
              <a16:creationId xmlns:a16="http://schemas.microsoft.com/office/drawing/2014/main" id="{20521EF3-31C6-4FC7-8E71-121A2D59F64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9" name="正方形/長方形 428">
          <a:extLst>
            <a:ext uri="{FF2B5EF4-FFF2-40B4-BE49-F238E27FC236}">
              <a16:creationId xmlns:a16="http://schemas.microsoft.com/office/drawing/2014/main" id="{C4BF3152-63C1-43A2-80A3-DF35A1A993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0" name="テキスト ボックス 429">
          <a:extLst>
            <a:ext uri="{FF2B5EF4-FFF2-40B4-BE49-F238E27FC236}">
              <a16:creationId xmlns:a16="http://schemas.microsoft.com/office/drawing/2014/main" id="{039C49A0-E799-454A-9DDA-186717D1C0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1" name="直線コネクタ 430">
          <a:extLst>
            <a:ext uri="{FF2B5EF4-FFF2-40B4-BE49-F238E27FC236}">
              <a16:creationId xmlns:a16="http://schemas.microsoft.com/office/drawing/2014/main" id="{946ECBA9-2679-40A3-8307-DE96AA7027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2" name="直線コネクタ 431">
          <a:extLst>
            <a:ext uri="{FF2B5EF4-FFF2-40B4-BE49-F238E27FC236}">
              <a16:creationId xmlns:a16="http://schemas.microsoft.com/office/drawing/2014/main" id="{8008EF50-382B-4D73-BE04-481B9F832BD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3" name="テキスト ボックス 432">
          <a:extLst>
            <a:ext uri="{FF2B5EF4-FFF2-40B4-BE49-F238E27FC236}">
              <a16:creationId xmlns:a16="http://schemas.microsoft.com/office/drawing/2014/main" id="{5D729940-76DD-45AF-8010-C76DE2A762A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4" name="直線コネクタ 433">
          <a:extLst>
            <a:ext uri="{FF2B5EF4-FFF2-40B4-BE49-F238E27FC236}">
              <a16:creationId xmlns:a16="http://schemas.microsoft.com/office/drawing/2014/main" id="{176DD7C7-51D2-4ADE-B806-519CD976F1E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5" name="テキスト ボックス 434">
          <a:extLst>
            <a:ext uri="{FF2B5EF4-FFF2-40B4-BE49-F238E27FC236}">
              <a16:creationId xmlns:a16="http://schemas.microsoft.com/office/drawing/2014/main" id="{3F07A70B-0685-46D8-90BA-3F77B7EA985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6" name="直線コネクタ 435">
          <a:extLst>
            <a:ext uri="{FF2B5EF4-FFF2-40B4-BE49-F238E27FC236}">
              <a16:creationId xmlns:a16="http://schemas.microsoft.com/office/drawing/2014/main" id="{FEF8688F-871E-4487-9F54-07D4F846225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7" name="テキスト ボックス 436">
          <a:extLst>
            <a:ext uri="{FF2B5EF4-FFF2-40B4-BE49-F238E27FC236}">
              <a16:creationId xmlns:a16="http://schemas.microsoft.com/office/drawing/2014/main" id="{CE90A55C-0138-4916-AE9F-7D4E8A55449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8" name="直線コネクタ 437">
          <a:extLst>
            <a:ext uri="{FF2B5EF4-FFF2-40B4-BE49-F238E27FC236}">
              <a16:creationId xmlns:a16="http://schemas.microsoft.com/office/drawing/2014/main" id="{2F730D04-D14E-4332-A40E-0ED39E88E64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9" name="テキスト ボックス 438">
          <a:extLst>
            <a:ext uri="{FF2B5EF4-FFF2-40B4-BE49-F238E27FC236}">
              <a16:creationId xmlns:a16="http://schemas.microsoft.com/office/drawing/2014/main" id="{74524220-5696-4025-BBB7-34847DEC61C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0" name="直線コネクタ 439">
          <a:extLst>
            <a:ext uri="{FF2B5EF4-FFF2-40B4-BE49-F238E27FC236}">
              <a16:creationId xmlns:a16="http://schemas.microsoft.com/office/drawing/2014/main" id="{C11E5655-7AC5-4860-856B-A7C29E9C96B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1" name="テキスト ボックス 440">
          <a:extLst>
            <a:ext uri="{FF2B5EF4-FFF2-40B4-BE49-F238E27FC236}">
              <a16:creationId xmlns:a16="http://schemas.microsoft.com/office/drawing/2014/main" id="{A5AC9F33-2C62-4B7B-B179-7CCC17E2B28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a:extLst>
            <a:ext uri="{FF2B5EF4-FFF2-40B4-BE49-F238E27FC236}">
              <a16:creationId xmlns:a16="http://schemas.microsoft.com/office/drawing/2014/main" id="{C0FB69C5-2F47-446A-8E7C-8770ADCEB48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3" name="テキスト ボックス 442">
          <a:extLst>
            <a:ext uri="{FF2B5EF4-FFF2-40B4-BE49-F238E27FC236}">
              <a16:creationId xmlns:a16="http://schemas.microsoft.com/office/drawing/2014/main" id="{7B56A022-7E0E-4961-8ADF-8F38277CFC1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一般廃棄物処理施設】&#10;一人当たり有形固定資産（償却資産）額グラフ枠">
          <a:extLst>
            <a:ext uri="{FF2B5EF4-FFF2-40B4-BE49-F238E27FC236}">
              <a16:creationId xmlns:a16="http://schemas.microsoft.com/office/drawing/2014/main" id="{4656B09A-2654-45D1-B04E-B10C43E255D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65220</xdr:rowOff>
    </xdr:from>
    <xdr:to>
      <xdr:col>116</xdr:col>
      <xdr:colOff>62864</xdr:colOff>
      <xdr:row>42</xdr:row>
      <xdr:rowOff>28716</xdr:rowOff>
    </xdr:to>
    <xdr:cxnSp macro="">
      <xdr:nvCxnSpPr>
        <xdr:cNvPr id="445" name="直線コネクタ 444">
          <a:extLst>
            <a:ext uri="{FF2B5EF4-FFF2-40B4-BE49-F238E27FC236}">
              <a16:creationId xmlns:a16="http://schemas.microsoft.com/office/drawing/2014/main" id="{DEBBB14A-2BF6-4522-9039-97442127F35E}"/>
            </a:ext>
          </a:extLst>
        </xdr:cNvPr>
        <xdr:cNvCxnSpPr/>
      </xdr:nvCxnSpPr>
      <xdr:spPr>
        <a:xfrm flipV="1">
          <a:off x="22160864" y="5894520"/>
          <a:ext cx="0" cy="133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32543</xdr:rowOff>
    </xdr:from>
    <xdr:ext cx="469744" cy="259045"/>
    <xdr:sp macro="" textlink="">
      <xdr:nvSpPr>
        <xdr:cNvPr id="446" name="【一般廃棄物処理施設】&#10;一人当たり有形固定資産（償却資産）額最小値テキスト">
          <a:extLst>
            <a:ext uri="{FF2B5EF4-FFF2-40B4-BE49-F238E27FC236}">
              <a16:creationId xmlns:a16="http://schemas.microsoft.com/office/drawing/2014/main" id="{5577E637-98DB-4CBD-B590-503E7901AFF3}"/>
            </a:ext>
          </a:extLst>
        </xdr:cNvPr>
        <xdr:cNvSpPr txBox="1"/>
      </xdr:nvSpPr>
      <xdr:spPr>
        <a:xfrm>
          <a:off x="22199600" y="72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28716</xdr:rowOff>
    </xdr:from>
    <xdr:to>
      <xdr:col>116</xdr:col>
      <xdr:colOff>152400</xdr:colOff>
      <xdr:row>42</xdr:row>
      <xdr:rowOff>28716</xdr:rowOff>
    </xdr:to>
    <xdr:cxnSp macro="">
      <xdr:nvCxnSpPr>
        <xdr:cNvPr id="447" name="直線コネクタ 446">
          <a:extLst>
            <a:ext uri="{FF2B5EF4-FFF2-40B4-BE49-F238E27FC236}">
              <a16:creationId xmlns:a16="http://schemas.microsoft.com/office/drawing/2014/main" id="{EB732450-0C22-4F76-AB05-8763F458CF01}"/>
            </a:ext>
          </a:extLst>
        </xdr:cNvPr>
        <xdr:cNvCxnSpPr/>
      </xdr:nvCxnSpPr>
      <xdr:spPr>
        <a:xfrm>
          <a:off x="22072600" y="7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11897</xdr:rowOff>
    </xdr:from>
    <xdr:ext cx="599010" cy="259045"/>
    <xdr:sp macro="" textlink="">
      <xdr:nvSpPr>
        <xdr:cNvPr id="448" name="【一般廃棄物処理施設】&#10;一人当たり有形固定資産（償却資産）額最大値テキスト">
          <a:extLst>
            <a:ext uri="{FF2B5EF4-FFF2-40B4-BE49-F238E27FC236}">
              <a16:creationId xmlns:a16="http://schemas.microsoft.com/office/drawing/2014/main" id="{0670EE0E-2FC2-47C5-A6F9-4DD1C7ECA747}"/>
            </a:ext>
          </a:extLst>
        </xdr:cNvPr>
        <xdr:cNvSpPr txBox="1"/>
      </xdr:nvSpPr>
      <xdr:spPr>
        <a:xfrm>
          <a:off x="22199600" y="566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65220</xdr:rowOff>
    </xdr:from>
    <xdr:to>
      <xdr:col>116</xdr:col>
      <xdr:colOff>152400</xdr:colOff>
      <xdr:row>34</xdr:row>
      <xdr:rowOff>65220</xdr:rowOff>
    </xdr:to>
    <xdr:cxnSp macro="">
      <xdr:nvCxnSpPr>
        <xdr:cNvPr id="449" name="直線コネクタ 448">
          <a:extLst>
            <a:ext uri="{FF2B5EF4-FFF2-40B4-BE49-F238E27FC236}">
              <a16:creationId xmlns:a16="http://schemas.microsoft.com/office/drawing/2014/main" id="{9DA7BFE9-4AFD-44A3-92B0-8427A289CEF0}"/>
            </a:ext>
          </a:extLst>
        </xdr:cNvPr>
        <xdr:cNvCxnSpPr/>
      </xdr:nvCxnSpPr>
      <xdr:spPr>
        <a:xfrm>
          <a:off x="22072600" y="58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63156</xdr:rowOff>
    </xdr:from>
    <xdr:ext cx="599010" cy="259045"/>
    <xdr:sp macro="" textlink="">
      <xdr:nvSpPr>
        <xdr:cNvPr id="450" name="【一般廃棄物処理施設】&#10;一人当たり有形固定資産（償却資産）額平均値テキスト">
          <a:extLst>
            <a:ext uri="{FF2B5EF4-FFF2-40B4-BE49-F238E27FC236}">
              <a16:creationId xmlns:a16="http://schemas.microsoft.com/office/drawing/2014/main" id="{95A26BC8-8139-40F6-A671-D81C544CD1ED}"/>
            </a:ext>
          </a:extLst>
        </xdr:cNvPr>
        <xdr:cNvSpPr txBox="1"/>
      </xdr:nvSpPr>
      <xdr:spPr>
        <a:xfrm>
          <a:off x="22199600" y="6749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84729</xdr:rowOff>
    </xdr:from>
    <xdr:to>
      <xdr:col>116</xdr:col>
      <xdr:colOff>114300</xdr:colOff>
      <xdr:row>40</xdr:row>
      <xdr:rowOff>14879</xdr:rowOff>
    </xdr:to>
    <xdr:sp macro="" textlink="">
      <xdr:nvSpPr>
        <xdr:cNvPr id="451" name="フローチャート: 判断 450">
          <a:extLst>
            <a:ext uri="{FF2B5EF4-FFF2-40B4-BE49-F238E27FC236}">
              <a16:creationId xmlns:a16="http://schemas.microsoft.com/office/drawing/2014/main" id="{85133FBB-AFAB-46B5-9217-B5C4889FBAF7}"/>
            </a:ext>
          </a:extLst>
        </xdr:cNvPr>
        <xdr:cNvSpPr/>
      </xdr:nvSpPr>
      <xdr:spPr>
        <a:xfrm>
          <a:off x="22110700" y="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99112</xdr:rowOff>
    </xdr:from>
    <xdr:to>
      <xdr:col>112</xdr:col>
      <xdr:colOff>38100</xdr:colOff>
      <xdr:row>40</xdr:row>
      <xdr:rowOff>29262</xdr:rowOff>
    </xdr:to>
    <xdr:sp macro="" textlink="">
      <xdr:nvSpPr>
        <xdr:cNvPr id="452" name="フローチャート: 判断 451">
          <a:extLst>
            <a:ext uri="{FF2B5EF4-FFF2-40B4-BE49-F238E27FC236}">
              <a16:creationId xmlns:a16="http://schemas.microsoft.com/office/drawing/2014/main" id="{A568F8EB-BFDE-4297-A94A-139550281B33}"/>
            </a:ext>
          </a:extLst>
        </xdr:cNvPr>
        <xdr:cNvSpPr/>
      </xdr:nvSpPr>
      <xdr:spPr>
        <a:xfrm>
          <a:off x="21272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45789</xdr:rowOff>
    </xdr:from>
    <xdr:ext cx="599010" cy="259045"/>
    <xdr:sp macro="" textlink="">
      <xdr:nvSpPr>
        <xdr:cNvPr id="453" name="n_1aveValue【一般廃棄物処理施設】&#10;一人当たり有形固定資産（償却資産）額">
          <a:extLst>
            <a:ext uri="{FF2B5EF4-FFF2-40B4-BE49-F238E27FC236}">
              <a16:creationId xmlns:a16="http://schemas.microsoft.com/office/drawing/2014/main" id="{617C8580-EAEE-4A1C-AF76-41698E172072}"/>
            </a:ext>
          </a:extLst>
        </xdr:cNvPr>
        <xdr:cNvSpPr txBox="1"/>
      </xdr:nvSpPr>
      <xdr:spPr>
        <a:xfrm>
          <a:off x="210110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15269</xdr:rowOff>
    </xdr:from>
    <xdr:to>
      <xdr:col>107</xdr:col>
      <xdr:colOff>101600</xdr:colOff>
      <xdr:row>40</xdr:row>
      <xdr:rowOff>116869</xdr:rowOff>
    </xdr:to>
    <xdr:sp macro="" textlink="">
      <xdr:nvSpPr>
        <xdr:cNvPr id="454" name="フローチャート: 判断 453">
          <a:extLst>
            <a:ext uri="{FF2B5EF4-FFF2-40B4-BE49-F238E27FC236}">
              <a16:creationId xmlns:a16="http://schemas.microsoft.com/office/drawing/2014/main" id="{2037E832-E9E1-4900-A654-0EAA65503559}"/>
            </a:ext>
          </a:extLst>
        </xdr:cNvPr>
        <xdr:cNvSpPr/>
      </xdr:nvSpPr>
      <xdr:spPr>
        <a:xfrm>
          <a:off x="20383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133396</xdr:rowOff>
    </xdr:from>
    <xdr:ext cx="534377" cy="259045"/>
    <xdr:sp macro="" textlink="">
      <xdr:nvSpPr>
        <xdr:cNvPr id="455" name="n_2aveValue【一般廃棄物処理施設】&#10;一人当たり有形固定資産（償却資産）額">
          <a:extLst>
            <a:ext uri="{FF2B5EF4-FFF2-40B4-BE49-F238E27FC236}">
              <a16:creationId xmlns:a16="http://schemas.microsoft.com/office/drawing/2014/main" id="{F042CB3F-5C90-49D5-99B1-7B9000677E1C}"/>
            </a:ext>
          </a:extLst>
        </xdr:cNvPr>
        <xdr:cNvSpPr txBox="1"/>
      </xdr:nvSpPr>
      <xdr:spPr>
        <a:xfrm>
          <a:off x="20167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9145DB26-F13E-4585-B424-DAA183D5FC0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A86EB682-1578-4803-A377-2DE08DF9D0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CBA82B34-15BD-4DE5-9F04-EC56CB60045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AA28487B-EE28-492B-BBC5-ADE2DDCB31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DE06B052-5D27-4FE1-BFC1-8E0B685B225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149701</xdr:rowOff>
    </xdr:from>
    <xdr:to>
      <xdr:col>112</xdr:col>
      <xdr:colOff>38100</xdr:colOff>
      <xdr:row>41</xdr:row>
      <xdr:rowOff>79851</xdr:rowOff>
    </xdr:to>
    <xdr:sp macro="" textlink="">
      <xdr:nvSpPr>
        <xdr:cNvPr id="461" name="楕円 460">
          <a:extLst>
            <a:ext uri="{FF2B5EF4-FFF2-40B4-BE49-F238E27FC236}">
              <a16:creationId xmlns:a16="http://schemas.microsoft.com/office/drawing/2014/main" id="{94D4C5AB-AF1A-4EF2-9827-7E9F3DC7B8F5}"/>
            </a:ext>
          </a:extLst>
        </xdr:cNvPr>
        <xdr:cNvSpPr/>
      </xdr:nvSpPr>
      <xdr:spPr>
        <a:xfrm>
          <a:off x="21272500" y="70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70978</xdr:rowOff>
    </xdr:from>
    <xdr:ext cx="534377" cy="259045"/>
    <xdr:sp macro="" textlink="">
      <xdr:nvSpPr>
        <xdr:cNvPr id="462" name="n_1mainValue【一般廃棄物処理施設】&#10;一人当たり有形固定資産（償却資産）額">
          <a:extLst>
            <a:ext uri="{FF2B5EF4-FFF2-40B4-BE49-F238E27FC236}">
              <a16:creationId xmlns:a16="http://schemas.microsoft.com/office/drawing/2014/main" id="{6C388F3C-AA4C-4D10-ACB4-D5355F0D3849}"/>
            </a:ext>
          </a:extLst>
        </xdr:cNvPr>
        <xdr:cNvSpPr txBox="1"/>
      </xdr:nvSpPr>
      <xdr:spPr>
        <a:xfrm>
          <a:off x="21043411" y="71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C0737293-0013-48D6-A5C6-5034E17B587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D7C0606A-C8B1-4CA7-AB1E-B8F81F5D43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4EEA2B34-F7D5-493A-BCF6-7A79212238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3D1C8616-8447-48DD-A9F0-18D7D373699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F176E02C-EC23-4B7C-8690-09AC75A8DE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8E1D61A3-1123-4E38-B124-3A81E4B2BA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54F66419-874E-4C22-988C-624B28951B2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BB956335-A10E-4A68-B4EC-F154FAD2DEE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72A83C5D-BA26-42E8-AF1B-5A224D5338B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6D915F96-FE7E-4CA0-BF53-75E77FADFF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3" name="テキスト ボックス 472">
          <a:extLst>
            <a:ext uri="{FF2B5EF4-FFF2-40B4-BE49-F238E27FC236}">
              <a16:creationId xmlns:a16="http://schemas.microsoft.com/office/drawing/2014/main" id="{C0ED5863-57E1-4A09-8423-9DB5409B0D9F}"/>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4" name="直線コネクタ 473">
          <a:extLst>
            <a:ext uri="{FF2B5EF4-FFF2-40B4-BE49-F238E27FC236}">
              <a16:creationId xmlns:a16="http://schemas.microsoft.com/office/drawing/2014/main" id="{22CA1A81-486C-466F-9751-47139E6170F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5" name="テキスト ボックス 474">
          <a:extLst>
            <a:ext uri="{FF2B5EF4-FFF2-40B4-BE49-F238E27FC236}">
              <a16:creationId xmlns:a16="http://schemas.microsoft.com/office/drawing/2014/main" id="{2F8B3C1A-F526-4BCF-948B-24A6057CFF37}"/>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6" name="直線コネクタ 475">
          <a:extLst>
            <a:ext uri="{FF2B5EF4-FFF2-40B4-BE49-F238E27FC236}">
              <a16:creationId xmlns:a16="http://schemas.microsoft.com/office/drawing/2014/main" id="{206730AE-2BBA-4127-999D-CC13DB5A4B4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7" name="テキスト ボックス 476">
          <a:extLst>
            <a:ext uri="{FF2B5EF4-FFF2-40B4-BE49-F238E27FC236}">
              <a16:creationId xmlns:a16="http://schemas.microsoft.com/office/drawing/2014/main" id="{7926E93D-D3E3-476E-B9CD-1920CE462A3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8" name="直線コネクタ 477">
          <a:extLst>
            <a:ext uri="{FF2B5EF4-FFF2-40B4-BE49-F238E27FC236}">
              <a16:creationId xmlns:a16="http://schemas.microsoft.com/office/drawing/2014/main" id="{92D604A3-A6DD-4B3F-9D27-04A0CA6EE49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9" name="テキスト ボックス 478">
          <a:extLst>
            <a:ext uri="{FF2B5EF4-FFF2-40B4-BE49-F238E27FC236}">
              <a16:creationId xmlns:a16="http://schemas.microsoft.com/office/drawing/2014/main" id="{52003DB3-24F3-4717-8E5A-B00E6890019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0" name="直線コネクタ 479">
          <a:extLst>
            <a:ext uri="{FF2B5EF4-FFF2-40B4-BE49-F238E27FC236}">
              <a16:creationId xmlns:a16="http://schemas.microsoft.com/office/drawing/2014/main" id="{1915B325-D794-4CDB-A212-55142B95299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1" name="テキスト ボックス 480">
          <a:extLst>
            <a:ext uri="{FF2B5EF4-FFF2-40B4-BE49-F238E27FC236}">
              <a16:creationId xmlns:a16="http://schemas.microsoft.com/office/drawing/2014/main" id="{7D552538-DD03-45FC-8446-2A2C9E3CF6E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a:extLst>
            <a:ext uri="{FF2B5EF4-FFF2-40B4-BE49-F238E27FC236}">
              <a16:creationId xmlns:a16="http://schemas.microsoft.com/office/drawing/2014/main" id="{0E1434E2-7F81-481C-A1F0-1D1FA386873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3" name="テキスト ボックス 482">
          <a:extLst>
            <a:ext uri="{FF2B5EF4-FFF2-40B4-BE49-F238E27FC236}">
              <a16:creationId xmlns:a16="http://schemas.microsoft.com/office/drawing/2014/main" id="{83D80692-6FB5-4C06-BAAD-A464571C350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保健センター・保健所】&#10;有形固定資産減価償却率グラフ枠">
          <a:extLst>
            <a:ext uri="{FF2B5EF4-FFF2-40B4-BE49-F238E27FC236}">
              <a16:creationId xmlns:a16="http://schemas.microsoft.com/office/drawing/2014/main" id="{00980B16-B471-494D-A5F4-9B7088E91FC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164592</xdr:rowOff>
    </xdr:from>
    <xdr:to>
      <xdr:col>85</xdr:col>
      <xdr:colOff>126364</xdr:colOff>
      <xdr:row>64</xdr:row>
      <xdr:rowOff>105156</xdr:rowOff>
    </xdr:to>
    <xdr:cxnSp macro="">
      <xdr:nvCxnSpPr>
        <xdr:cNvPr id="485" name="直線コネクタ 484">
          <a:extLst>
            <a:ext uri="{FF2B5EF4-FFF2-40B4-BE49-F238E27FC236}">
              <a16:creationId xmlns:a16="http://schemas.microsoft.com/office/drawing/2014/main" id="{9F862B11-01A1-4B48-8CB6-F3D27DBA0C31}"/>
            </a:ext>
          </a:extLst>
        </xdr:cNvPr>
        <xdr:cNvCxnSpPr/>
      </xdr:nvCxnSpPr>
      <xdr:spPr>
        <a:xfrm flipV="1">
          <a:off x="16318864" y="976579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108983</xdr:rowOff>
    </xdr:from>
    <xdr:ext cx="405111" cy="259045"/>
    <xdr:sp macro="" textlink="">
      <xdr:nvSpPr>
        <xdr:cNvPr id="486" name="【保健センター・保健所】&#10;有形固定資産減価償却率最小値テキスト">
          <a:extLst>
            <a:ext uri="{FF2B5EF4-FFF2-40B4-BE49-F238E27FC236}">
              <a16:creationId xmlns:a16="http://schemas.microsoft.com/office/drawing/2014/main" id="{7A006044-5257-4ED0-B93E-4A9CE9EEB911}"/>
            </a:ext>
          </a:extLst>
        </xdr:cNvPr>
        <xdr:cNvSpPr txBox="1"/>
      </xdr:nvSpPr>
      <xdr:spPr>
        <a:xfrm>
          <a:off x="16357600" y="110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105156</xdr:rowOff>
    </xdr:from>
    <xdr:to>
      <xdr:col>86</xdr:col>
      <xdr:colOff>25400</xdr:colOff>
      <xdr:row>64</xdr:row>
      <xdr:rowOff>105156</xdr:rowOff>
    </xdr:to>
    <xdr:cxnSp macro="">
      <xdr:nvCxnSpPr>
        <xdr:cNvPr id="487" name="直線コネクタ 486">
          <a:extLst>
            <a:ext uri="{FF2B5EF4-FFF2-40B4-BE49-F238E27FC236}">
              <a16:creationId xmlns:a16="http://schemas.microsoft.com/office/drawing/2014/main" id="{C6B2BDFC-BB1B-49D6-83DE-FD34FC2B2F2D}"/>
            </a:ext>
          </a:extLst>
        </xdr:cNvPr>
        <xdr:cNvCxnSpPr/>
      </xdr:nvCxnSpPr>
      <xdr:spPr>
        <a:xfrm>
          <a:off x="16230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111269</xdr:rowOff>
    </xdr:from>
    <xdr:ext cx="405111" cy="259045"/>
    <xdr:sp macro="" textlink="">
      <xdr:nvSpPr>
        <xdr:cNvPr id="488" name="【保健センター・保健所】&#10;有形固定資産減価償却率最大値テキスト">
          <a:extLst>
            <a:ext uri="{FF2B5EF4-FFF2-40B4-BE49-F238E27FC236}">
              <a16:creationId xmlns:a16="http://schemas.microsoft.com/office/drawing/2014/main" id="{054778DE-A74A-45FF-B632-A00F5456EC1E}"/>
            </a:ext>
          </a:extLst>
        </xdr:cNvPr>
        <xdr:cNvSpPr txBox="1"/>
      </xdr:nvSpPr>
      <xdr:spPr>
        <a:xfrm>
          <a:off x="16357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164592</xdr:rowOff>
    </xdr:from>
    <xdr:to>
      <xdr:col>86</xdr:col>
      <xdr:colOff>25400</xdr:colOff>
      <xdr:row>56</xdr:row>
      <xdr:rowOff>164592</xdr:rowOff>
    </xdr:to>
    <xdr:cxnSp macro="">
      <xdr:nvCxnSpPr>
        <xdr:cNvPr id="489" name="直線コネクタ 488">
          <a:extLst>
            <a:ext uri="{FF2B5EF4-FFF2-40B4-BE49-F238E27FC236}">
              <a16:creationId xmlns:a16="http://schemas.microsoft.com/office/drawing/2014/main" id="{55D62D8E-0A5A-4292-8681-37CB2705AA35}"/>
            </a:ext>
          </a:extLst>
        </xdr:cNvPr>
        <xdr:cNvCxnSpPr/>
      </xdr:nvCxnSpPr>
      <xdr:spPr>
        <a:xfrm>
          <a:off x="16230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14495</xdr:rowOff>
    </xdr:from>
    <xdr:ext cx="405111" cy="259045"/>
    <xdr:sp macro="" textlink="">
      <xdr:nvSpPr>
        <xdr:cNvPr id="490" name="【保健センター・保健所】&#10;有形固定資産減価償却率平均値テキスト">
          <a:extLst>
            <a:ext uri="{FF2B5EF4-FFF2-40B4-BE49-F238E27FC236}">
              <a16:creationId xmlns:a16="http://schemas.microsoft.com/office/drawing/2014/main" id="{190C4581-44F2-4415-B84B-32BBE2D4338E}"/>
            </a:ext>
          </a:extLst>
        </xdr:cNvPr>
        <xdr:cNvSpPr txBox="1"/>
      </xdr:nvSpPr>
      <xdr:spPr>
        <a:xfrm>
          <a:off x="16357600" y="106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36068</xdr:rowOff>
    </xdr:from>
    <xdr:to>
      <xdr:col>85</xdr:col>
      <xdr:colOff>177800</xdr:colOff>
      <xdr:row>62</xdr:row>
      <xdr:rowOff>137668</xdr:rowOff>
    </xdr:to>
    <xdr:sp macro="" textlink="">
      <xdr:nvSpPr>
        <xdr:cNvPr id="491" name="フローチャート: 判断 490">
          <a:extLst>
            <a:ext uri="{FF2B5EF4-FFF2-40B4-BE49-F238E27FC236}">
              <a16:creationId xmlns:a16="http://schemas.microsoft.com/office/drawing/2014/main" id="{72C045DD-BF4D-4814-9345-00140889C3F4}"/>
            </a:ext>
          </a:extLst>
        </xdr:cNvPr>
        <xdr:cNvSpPr/>
      </xdr:nvSpPr>
      <xdr:spPr>
        <a:xfrm>
          <a:off x="162687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109220</xdr:rowOff>
    </xdr:from>
    <xdr:to>
      <xdr:col>81</xdr:col>
      <xdr:colOff>101600</xdr:colOff>
      <xdr:row>63</xdr:row>
      <xdr:rowOff>39370</xdr:rowOff>
    </xdr:to>
    <xdr:sp macro="" textlink="">
      <xdr:nvSpPr>
        <xdr:cNvPr id="492" name="フローチャート: 判断 491">
          <a:extLst>
            <a:ext uri="{FF2B5EF4-FFF2-40B4-BE49-F238E27FC236}">
              <a16:creationId xmlns:a16="http://schemas.microsoft.com/office/drawing/2014/main" id="{DA64E1F0-2CB1-422F-B392-2B668B3DCFA3}"/>
            </a:ext>
          </a:extLst>
        </xdr:cNvPr>
        <xdr:cNvSpPr/>
      </xdr:nvSpPr>
      <xdr:spPr>
        <a:xfrm>
          <a:off x="15430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30497</xdr:rowOff>
    </xdr:from>
    <xdr:ext cx="405111" cy="259045"/>
    <xdr:sp macro="" textlink="">
      <xdr:nvSpPr>
        <xdr:cNvPr id="493" name="n_1aveValue【保健センター・保健所】&#10;有形固定資産減価償却率">
          <a:extLst>
            <a:ext uri="{FF2B5EF4-FFF2-40B4-BE49-F238E27FC236}">
              <a16:creationId xmlns:a16="http://schemas.microsoft.com/office/drawing/2014/main" id="{D3200D39-C62D-43B1-A742-C701178F13FA}"/>
            </a:ext>
          </a:extLst>
        </xdr:cNvPr>
        <xdr:cNvSpPr txBox="1"/>
      </xdr:nvSpPr>
      <xdr:spPr>
        <a:xfrm>
          <a:off x="15266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150368</xdr:rowOff>
    </xdr:from>
    <xdr:to>
      <xdr:col>76</xdr:col>
      <xdr:colOff>165100</xdr:colOff>
      <xdr:row>63</xdr:row>
      <xdr:rowOff>80518</xdr:rowOff>
    </xdr:to>
    <xdr:sp macro="" textlink="">
      <xdr:nvSpPr>
        <xdr:cNvPr id="494" name="フローチャート: 判断 493">
          <a:extLst>
            <a:ext uri="{FF2B5EF4-FFF2-40B4-BE49-F238E27FC236}">
              <a16:creationId xmlns:a16="http://schemas.microsoft.com/office/drawing/2014/main" id="{AD77B082-FF72-4588-AFBB-ACDCF15359CD}"/>
            </a:ext>
          </a:extLst>
        </xdr:cNvPr>
        <xdr:cNvSpPr/>
      </xdr:nvSpPr>
      <xdr:spPr>
        <a:xfrm>
          <a:off x="14541500" y="1078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63</xdr:row>
      <xdr:rowOff>71645</xdr:rowOff>
    </xdr:from>
    <xdr:ext cx="405111" cy="259045"/>
    <xdr:sp macro="" textlink="">
      <xdr:nvSpPr>
        <xdr:cNvPr id="495" name="n_2aveValue【保健センター・保健所】&#10;有形固定資産減価償却率">
          <a:extLst>
            <a:ext uri="{FF2B5EF4-FFF2-40B4-BE49-F238E27FC236}">
              <a16:creationId xmlns:a16="http://schemas.microsoft.com/office/drawing/2014/main" id="{E956D8D6-0CE9-46EF-AC87-173EC15BC1A1}"/>
            </a:ext>
          </a:extLst>
        </xdr:cNvPr>
        <xdr:cNvSpPr txBox="1"/>
      </xdr:nvSpPr>
      <xdr:spPr>
        <a:xfrm>
          <a:off x="14389744" y="1087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F8B18A93-5AC6-4808-B9EE-B345CD23AF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5BE311C5-5728-4ECD-939A-6800228374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9E382910-A714-45A0-B321-2255D65885F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F8565203-1F11-49DC-8764-25D9A1B8EE1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F0B18855-B566-4EBF-8ADD-E2CF601319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157226</xdr:rowOff>
    </xdr:from>
    <xdr:to>
      <xdr:col>81</xdr:col>
      <xdr:colOff>101600</xdr:colOff>
      <xdr:row>58</xdr:row>
      <xdr:rowOff>87376</xdr:rowOff>
    </xdr:to>
    <xdr:sp macro="" textlink="">
      <xdr:nvSpPr>
        <xdr:cNvPr id="501" name="楕円 500">
          <a:extLst>
            <a:ext uri="{FF2B5EF4-FFF2-40B4-BE49-F238E27FC236}">
              <a16:creationId xmlns:a16="http://schemas.microsoft.com/office/drawing/2014/main" id="{08D61451-82B9-4779-9544-159CF65C149E}"/>
            </a:ext>
          </a:extLst>
        </xdr:cNvPr>
        <xdr:cNvSpPr/>
      </xdr:nvSpPr>
      <xdr:spPr>
        <a:xfrm>
          <a:off x="15430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127508</xdr:rowOff>
    </xdr:from>
    <xdr:to>
      <xdr:col>76</xdr:col>
      <xdr:colOff>165100</xdr:colOff>
      <xdr:row>59</xdr:row>
      <xdr:rowOff>57658</xdr:rowOff>
    </xdr:to>
    <xdr:sp macro="" textlink="">
      <xdr:nvSpPr>
        <xdr:cNvPr id="502" name="楕円 501">
          <a:extLst>
            <a:ext uri="{FF2B5EF4-FFF2-40B4-BE49-F238E27FC236}">
              <a16:creationId xmlns:a16="http://schemas.microsoft.com/office/drawing/2014/main" id="{B24D8FC0-2E9C-4483-828F-281C53033360}"/>
            </a:ext>
          </a:extLst>
        </xdr:cNvPr>
        <xdr:cNvSpPr/>
      </xdr:nvSpPr>
      <xdr:spPr>
        <a:xfrm>
          <a:off x="145415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36576</xdr:rowOff>
    </xdr:from>
    <xdr:to>
      <xdr:col>81</xdr:col>
      <xdr:colOff>50800</xdr:colOff>
      <xdr:row>59</xdr:row>
      <xdr:rowOff>6858</xdr:rowOff>
    </xdr:to>
    <xdr:cxnSp macro="">
      <xdr:nvCxnSpPr>
        <xdr:cNvPr id="503" name="直線コネクタ 502">
          <a:extLst>
            <a:ext uri="{FF2B5EF4-FFF2-40B4-BE49-F238E27FC236}">
              <a16:creationId xmlns:a16="http://schemas.microsoft.com/office/drawing/2014/main" id="{7B09F61E-7BE7-4EF2-BBAE-3E26202D368A}"/>
            </a:ext>
          </a:extLst>
        </xdr:cNvPr>
        <xdr:cNvCxnSpPr/>
      </xdr:nvCxnSpPr>
      <xdr:spPr>
        <a:xfrm flipV="1">
          <a:off x="14592300" y="99806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103903</xdr:rowOff>
    </xdr:from>
    <xdr:ext cx="405111" cy="259045"/>
    <xdr:sp macro="" textlink="">
      <xdr:nvSpPr>
        <xdr:cNvPr id="504" name="n_1mainValue【保健センター・保健所】&#10;有形固定資産減価償却率">
          <a:extLst>
            <a:ext uri="{FF2B5EF4-FFF2-40B4-BE49-F238E27FC236}">
              <a16:creationId xmlns:a16="http://schemas.microsoft.com/office/drawing/2014/main" id="{10F13EC8-D85A-498E-B43A-A6FBC27DEF1B}"/>
            </a:ext>
          </a:extLst>
        </xdr:cNvPr>
        <xdr:cNvSpPr txBox="1"/>
      </xdr:nvSpPr>
      <xdr:spPr>
        <a:xfrm>
          <a:off x="152660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74185</xdr:rowOff>
    </xdr:from>
    <xdr:ext cx="405111" cy="259045"/>
    <xdr:sp macro="" textlink="">
      <xdr:nvSpPr>
        <xdr:cNvPr id="505" name="n_2mainValue【保健センター・保健所】&#10;有形固定資産減価償却率">
          <a:extLst>
            <a:ext uri="{FF2B5EF4-FFF2-40B4-BE49-F238E27FC236}">
              <a16:creationId xmlns:a16="http://schemas.microsoft.com/office/drawing/2014/main" id="{D48D933A-148F-40B3-AEFF-151A133685E8}"/>
            </a:ext>
          </a:extLst>
        </xdr:cNvPr>
        <xdr:cNvSpPr txBox="1"/>
      </xdr:nvSpPr>
      <xdr:spPr>
        <a:xfrm>
          <a:off x="14389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a:extLst>
            <a:ext uri="{FF2B5EF4-FFF2-40B4-BE49-F238E27FC236}">
              <a16:creationId xmlns:a16="http://schemas.microsoft.com/office/drawing/2014/main" id="{8AC7FAA0-D820-4D65-9853-7115A37A34E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a:extLst>
            <a:ext uri="{FF2B5EF4-FFF2-40B4-BE49-F238E27FC236}">
              <a16:creationId xmlns:a16="http://schemas.microsoft.com/office/drawing/2014/main" id="{E0E86A62-74E5-4642-95C0-6E2AEE56E7C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a:extLst>
            <a:ext uri="{FF2B5EF4-FFF2-40B4-BE49-F238E27FC236}">
              <a16:creationId xmlns:a16="http://schemas.microsoft.com/office/drawing/2014/main" id="{E430203D-551A-42B4-B4BA-A635486B38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a:extLst>
            <a:ext uri="{FF2B5EF4-FFF2-40B4-BE49-F238E27FC236}">
              <a16:creationId xmlns:a16="http://schemas.microsoft.com/office/drawing/2014/main" id="{43D7E023-ACC7-41B0-AFB9-E6AC879E36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a:extLst>
            <a:ext uri="{FF2B5EF4-FFF2-40B4-BE49-F238E27FC236}">
              <a16:creationId xmlns:a16="http://schemas.microsoft.com/office/drawing/2014/main" id="{EFEA2D61-FEB9-4F06-901B-59D31222B6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a:extLst>
            <a:ext uri="{FF2B5EF4-FFF2-40B4-BE49-F238E27FC236}">
              <a16:creationId xmlns:a16="http://schemas.microsoft.com/office/drawing/2014/main" id="{30F0EE0F-863A-404C-8B75-EB79F79C11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a:extLst>
            <a:ext uri="{FF2B5EF4-FFF2-40B4-BE49-F238E27FC236}">
              <a16:creationId xmlns:a16="http://schemas.microsoft.com/office/drawing/2014/main" id="{11FA6BDB-738D-4E62-9331-72674D207B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a:extLst>
            <a:ext uri="{FF2B5EF4-FFF2-40B4-BE49-F238E27FC236}">
              <a16:creationId xmlns:a16="http://schemas.microsoft.com/office/drawing/2014/main" id="{BD7B953E-2DCB-43A8-B4E1-16C0EB1963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4" name="テキスト ボックス 513">
          <a:extLst>
            <a:ext uri="{FF2B5EF4-FFF2-40B4-BE49-F238E27FC236}">
              <a16:creationId xmlns:a16="http://schemas.microsoft.com/office/drawing/2014/main" id="{2AAF5432-93BE-445F-8370-8B54793531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5" name="直線コネクタ 514">
          <a:extLst>
            <a:ext uri="{FF2B5EF4-FFF2-40B4-BE49-F238E27FC236}">
              <a16:creationId xmlns:a16="http://schemas.microsoft.com/office/drawing/2014/main" id="{4692A95B-F4E8-4FA7-90F1-8CA8D77C34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6" name="直線コネクタ 515">
          <a:extLst>
            <a:ext uri="{FF2B5EF4-FFF2-40B4-BE49-F238E27FC236}">
              <a16:creationId xmlns:a16="http://schemas.microsoft.com/office/drawing/2014/main" id="{711865B6-E08E-43E9-8DCE-804696D947C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AFF030C3-6DB5-45DE-9BD0-BCC5C4002AF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8" name="直線コネクタ 517">
          <a:extLst>
            <a:ext uri="{FF2B5EF4-FFF2-40B4-BE49-F238E27FC236}">
              <a16:creationId xmlns:a16="http://schemas.microsoft.com/office/drawing/2014/main" id="{440416B4-25CE-42A3-8C2D-91581C5D2EE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9" name="テキスト ボックス 518">
          <a:extLst>
            <a:ext uri="{FF2B5EF4-FFF2-40B4-BE49-F238E27FC236}">
              <a16:creationId xmlns:a16="http://schemas.microsoft.com/office/drawing/2014/main" id="{B44FD2AA-71E3-46AF-BA5C-1D87E028A54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0" name="直線コネクタ 519">
          <a:extLst>
            <a:ext uri="{FF2B5EF4-FFF2-40B4-BE49-F238E27FC236}">
              <a16:creationId xmlns:a16="http://schemas.microsoft.com/office/drawing/2014/main" id="{9566B776-773D-4154-938E-FA6915D042B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1" name="テキスト ボックス 520">
          <a:extLst>
            <a:ext uri="{FF2B5EF4-FFF2-40B4-BE49-F238E27FC236}">
              <a16:creationId xmlns:a16="http://schemas.microsoft.com/office/drawing/2014/main" id="{5D82AEA9-2BA4-4669-B9B0-271368714A6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2" name="直線コネクタ 521">
          <a:extLst>
            <a:ext uri="{FF2B5EF4-FFF2-40B4-BE49-F238E27FC236}">
              <a16:creationId xmlns:a16="http://schemas.microsoft.com/office/drawing/2014/main" id="{57DA47DF-FA88-4981-A8B6-DEA07F2F91F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3" name="テキスト ボックス 522">
          <a:extLst>
            <a:ext uri="{FF2B5EF4-FFF2-40B4-BE49-F238E27FC236}">
              <a16:creationId xmlns:a16="http://schemas.microsoft.com/office/drawing/2014/main" id="{DF56F22A-1122-47B5-A5CE-C6232AB5316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4" name="直線コネクタ 523">
          <a:extLst>
            <a:ext uri="{FF2B5EF4-FFF2-40B4-BE49-F238E27FC236}">
              <a16:creationId xmlns:a16="http://schemas.microsoft.com/office/drawing/2014/main" id="{A5B85882-BE22-4185-A9AC-8EAE1DEC759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5" name="テキスト ボックス 524">
          <a:extLst>
            <a:ext uri="{FF2B5EF4-FFF2-40B4-BE49-F238E27FC236}">
              <a16:creationId xmlns:a16="http://schemas.microsoft.com/office/drawing/2014/main" id="{2C588E35-E4DC-483F-9404-3275BA88FF3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6" name="直線コネクタ 525">
          <a:extLst>
            <a:ext uri="{FF2B5EF4-FFF2-40B4-BE49-F238E27FC236}">
              <a16:creationId xmlns:a16="http://schemas.microsoft.com/office/drawing/2014/main" id="{E6FFFFB4-64FE-4994-85EB-698EAC030C2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7" name="テキスト ボックス 526">
          <a:extLst>
            <a:ext uri="{FF2B5EF4-FFF2-40B4-BE49-F238E27FC236}">
              <a16:creationId xmlns:a16="http://schemas.microsoft.com/office/drawing/2014/main" id="{09807D9E-24CF-40AB-8D7D-E50CD070ECA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8" name="【保健センター・保健所】&#10;一人当たり面積グラフ枠">
          <a:extLst>
            <a:ext uri="{FF2B5EF4-FFF2-40B4-BE49-F238E27FC236}">
              <a16:creationId xmlns:a16="http://schemas.microsoft.com/office/drawing/2014/main" id="{3A29B7D4-8E9C-4AF9-B20E-C2EBEA25C3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41910</xdr:rowOff>
    </xdr:from>
    <xdr:to>
      <xdr:col>116</xdr:col>
      <xdr:colOff>62864</xdr:colOff>
      <xdr:row>63</xdr:row>
      <xdr:rowOff>114300</xdr:rowOff>
    </xdr:to>
    <xdr:cxnSp macro="">
      <xdr:nvCxnSpPr>
        <xdr:cNvPr id="529" name="直線コネクタ 528">
          <a:extLst>
            <a:ext uri="{FF2B5EF4-FFF2-40B4-BE49-F238E27FC236}">
              <a16:creationId xmlns:a16="http://schemas.microsoft.com/office/drawing/2014/main" id="{78AF9F25-C213-4A94-8EE8-8D712A956193}"/>
            </a:ext>
          </a:extLst>
        </xdr:cNvPr>
        <xdr:cNvCxnSpPr/>
      </xdr:nvCxnSpPr>
      <xdr:spPr>
        <a:xfrm flipV="1">
          <a:off x="22160864" y="96431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118127</xdr:rowOff>
    </xdr:from>
    <xdr:ext cx="469744" cy="259045"/>
    <xdr:sp macro="" textlink="">
      <xdr:nvSpPr>
        <xdr:cNvPr id="530" name="【保健センター・保健所】&#10;一人当たり面積最小値テキスト">
          <a:extLst>
            <a:ext uri="{FF2B5EF4-FFF2-40B4-BE49-F238E27FC236}">
              <a16:creationId xmlns:a16="http://schemas.microsoft.com/office/drawing/2014/main" id="{E34700DF-2012-4BDB-A2EB-BFD54E26F3FB}"/>
            </a:ext>
          </a:extLst>
        </xdr:cNvPr>
        <xdr:cNvSpPr txBox="1"/>
      </xdr:nvSpPr>
      <xdr:spPr>
        <a:xfrm>
          <a:off x="22199600"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114300</xdr:rowOff>
    </xdr:from>
    <xdr:to>
      <xdr:col>116</xdr:col>
      <xdr:colOff>152400</xdr:colOff>
      <xdr:row>63</xdr:row>
      <xdr:rowOff>114300</xdr:rowOff>
    </xdr:to>
    <xdr:cxnSp macro="">
      <xdr:nvCxnSpPr>
        <xdr:cNvPr id="531" name="直線コネクタ 530">
          <a:extLst>
            <a:ext uri="{FF2B5EF4-FFF2-40B4-BE49-F238E27FC236}">
              <a16:creationId xmlns:a16="http://schemas.microsoft.com/office/drawing/2014/main" id="{487E6C8A-3F37-420A-84F3-5A7D09F23158}"/>
            </a:ext>
          </a:extLst>
        </xdr:cNvPr>
        <xdr:cNvCxnSpPr/>
      </xdr:nvCxnSpPr>
      <xdr:spPr>
        <a:xfrm>
          <a:off x="22072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160037</xdr:rowOff>
    </xdr:from>
    <xdr:ext cx="469744" cy="259045"/>
    <xdr:sp macro="" textlink="">
      <xdr:nvSpPr>
        <xdr:cNvPr id="532" name="【保健センター・保健所】&#10;一人当たり面積最大値テキスト">
          <a:extLst>
            <a:ext uri="{FF2B5EF4-FFF2-40B4-BE49-F238E27FC236}">
              <a16:creationId xmlns:a16="http://schemas.microsoft.com/office/drawing/2014/main" id="{597E4280-2E97-412D-B510-3CAA46836070}"/>
            </a:ext>
          </a:extLst>
        </xdr:cNvPr>
        <xdr:cNvSpPr txBox="1"/>
      </xdr:nvSpPr>
      <xdr:spPr>
        <a:xfrm>
          <a:off x="22199600" y="94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533" name="直線コネクタ 532">
          <a:extLst>
            <a:ext uri="{FF2B5EF4-FFF2-40B4-BE49-F238E27FC236}">
              <a16:creationId xmlns:a16="http://schemas.microsoft.com/office/drawing/2014/main" id="{DEA75127-3CA3-4514-84A4-32E990DDC75B}"/>
            </a:ext>
          </a:extLst>
        </xdr:cNvPr>
        <xdr:cNvCxnSpPr/>
      </xdr:nvCxnSpPr>
      <xdr:spPr>
        <a:xfrm>
          <a:off x="22072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133367</xdr:rowOff>
    </xdr:from>
    <xdr:ext cx="469744" cy="259045"/>
    <xdr:sp macro="" textlink="">
      <xdr:nvSpPr>
        <xdr:cNvPr id="534" name="【保健センター・保健所】&#10;一人当たり面積平均値テキスト">
          <a:extLst>
            <a:ext uri="{FF2B5EF4-FFF2-40B4-BE49-F238E27FC236}">
              <a16:creationId xmlns:a16="http://schemas.microsoft.com/office/drawing/2014/main" id="{5EEAAC9D-3640-43EB-9933-92B29F4902C4}"/>
            </a:ext>
          </a:extLst>
        </xdr:cNvPr>
        <xdr:cNvSpPr txBox="1"/>
      </xdr:nvSpPr>
      <xdr:spPr>
        <a:xfrm>
          <a:off x="22199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35" name="フローチャート: 判断 534">
          <a:extLst>
            <a:ext uri="{FF2B5EF4-FFF2-40B4-BE49-F238E27FC236}">
              <a16:creationId xmlns:a16="http://schemas.microsoft.com/office/drawing/2014/main" id="{C930DCF7-DF96-4121-91D9-46E03FF4E202}"/>
            </a:ext>
          </a:extLst>
        </xdr:cNvPr>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536" name="フローチャート: 判断 535">
          <a:extLst>
            <a:ext uri="{FF2B5EF4-FFF2-40B4-BE49-F238E27FC236}">
              <a16:creationId xmlns:a16="http://schemas.microsoft.com/office/drawing/2014/main" id="{0526332B-F818-400D-A053-D38CAC55C890}"/>
            </a:ext>
          </a:extLst>
        </xdr:cNvPr>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162577</xdr:rowOff>
    </xdr:from>
    <xdr:ext cx="469744" cy="259045"/>
    <xdr:sp macro="" textlink="">
      <xdr:nvSpPr>
        <xdr:cNvPr id="537" name="n_1aveValue【保健センター・保健所】&#10;一人当たり面積">
          <a:extLst>
            <a:ext uri="{FF2B5EF4-FFF2-40B4-BE49-F238E27FC236}">
              <a16:creationId xmlns:a16="http://schemas.microsoft.com/office/drawing/2014/main" id="{10A93A12-C1CD-4046-ACC9-C87749FC9089}"/>
            </a:ext>
          </a:extLst>
        </xdr:cNvPr>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59690</xdr:rowOff>
    </xdr:from>
    <xdr:to>
      <xdr:col>107</xdr:col>
      <xdr:colOff>101600</xdr:colOff>
      <xdr:row>62</xdr:row>
      <xdr:rowOff>161290</xdr:rowOff>
    </xdr:to>
    <xdr:sp macro="" textlink="">
      <xdr:nvSpPr>
        <xdr:cNvPr id="538" name="フローチャート: 判断 537">
          <a:extLst>
            <a:ext uri="{FF2B5EF4-FFF2-40B4-BE49-F238E27FC236}">
              <a16:creationId xmlns:a16="http://schemas.microsoft.com/office/drawing/2014/main" id="{07AF8280-0D3F-4A4B-8072-8044C03BCF7C}"/>
            </a:ext>
          </a:extLst>
        </xdr:cNvPr>
        <xdr:cNvSpPr/>
      </xdr:nvSpPr>
      <xdr:spPr>
        <a:xfrm>
          <a:off x="20383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6367</xdr:rowOff>
    </xdr:from>
    <xdr:ext cx="469744" cy="259045"/>
    <xdr:sp macro="" textlink="">
      <xdr:nvSpPr>
        <xdr:cNvPr id="539" name="n_2aveValue【保健センター・保健所】&#10;一人当たり面積">
          <a:extLst>
            <a:ext uri="{FF2B5EF4-FFF2-40B4-BE49-F238E27FC236}">
              <a16:creationId xmlns:a16="http://schemas.microsoft.com/office/drawing/2014/main" id="{56EF89B9-587C-483B-B105-ED3987EFECE9}"/>
            </a:ext>
          </a:extLst>
        </xdr:cNvPr>
        <xdr:cNvSpPr txBox="1"/>
      </xdr:nvSpPr>
      <xdr:spPr>
        <a:xfrm>
          <a:off x="20199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CF36917-30BA-4EF0-A64D-FA47A18862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01FE4AE-A95F-4AC4-9722-90BDB1BD3B0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5DE5F3D-032C-4744-AF50-111125F6B90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2987F62-C5C4-46E8-A82A-13A94E8DEA7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369A1BF-176A-42FD-AD61-7C3D7F1B7E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545" name="楕円 544">
          <a:extLst>
            <a:ext uri="{FF2B5EF4-FFF2-40B4-BE49-F238E27FC236}">
              <a16:creationId xmlns:a16="http://schemas.microsoft.com/office/drawing/2014/main" id="{769BFD5F-3116-40F3-A2A8-D841B34443AC}"/>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546" name="楕円 545">
          <a:extLst>
            <a:ext uri="{FF2B5EF4-FFF2-40B4-BE49-F238E27FC236}">
              <a16:creationId xmlns:a16="http://schemas.microsoft.com/office/drawing/2014/main" id="{EB8A988A-4B12-4F18-8CCB-F18845BC86D8}"/>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118110</xdr:rowOff>
    </xdr:to>
    <xdr:cxnSp macro="">
      <xdr:nvCxnSpPr>
        <xdr:cNvPr id="547" name="直線コネクタ 546">
          <a:extLst>
            <a:ext uri="{FF2B5EF4-FFF2-40B4-BE49-F238E27FC236}">
              <a16:creationId xmlns:a16="http://schemas.microsoft.com/office/drawing/2014/main" id="{9F468034-E2EB-4CD2-BE3C-D67C3B2A770F}"/>
            </a:ext>
          </a:extLst>
        </xdr:cNvPr>
        <xdr:cNvCxnSpPr/>
      </xdr:nvCxnSpPr>
      <xdr:spPr>
        <a:xfrm>
          <a:off x="20434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160037</xdr:rowOff>
    </xdr:from>
    <xdr:ext cx="469744" cy="259045"/>
    <xdr:sp macro="" textlink="">
      <xdr:nvSpPr>
        <xdr:cNvPr id="548" name="n_1mainValue【保健センター・保健所】&#10;一人当たり面積">
          <a:extLst>
            <a:ext uri="{FF2B5EF4-FFF2-40B4-BE49-F238E27FC236}">
              <a16:creationId xmlns:a16="http://schemas.microsoft.com/office/drawing/2014/main" id="{73124CD3-C09B-4BAC-A3D3-21D71FDE162C}"/>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549" name="n_2mainValue【保健センター・保健所】&#10;一人当たり面積">
          <a:extLst>
            <a:ext uri="{FF2B5EF4-FFF2-40B4-BE49-F238E27FC236}">
              <a16:creationId xmlns:a16="http://schemas.microsoft.com/office/drawing/2014/main" id="{52E3387C-FE0B-484A-9640-5B9C837AA205}"/>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0" name="正方形/長方形 549">
          <a:extLst>
            <a:ext uri="{FF2B5EF4-FFF2-40B4-BE49-F238E27FC236}">
              <a16:creationId xmlns:a16="http://schemas.microsoft.com/office/drawing/2014/main" id="{3D920326-671E-4A30-8EAF-470ACC0088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1" name="正方形/長方形 550">
          <a:extLst>
            <a:ext uri="{FF2B5EF4-FFF2-40B4-BE49-F238E27FC236}">
              <a16:creationId xmlns:a16="http://schemas.microsoft.com/office/drawing/2014/main" id="{EDE7D1E5-CBBC-43D6-AEC4-AFBA69A062D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2" name="正方形/長方形 551">
          <a:extLst>
            <a:ext uri="{FF2B5EF4-FFF2-40B4-BE49-F238E27FC236}">
              <a16:creationId xmlns:a16="http://schemas.microsoft.com/office/drawing/2014/main" id="{3AF370CC-3599-4D39-A3CB-B7F382CC98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3" name="正方形/長方形 552">
          <a:extLst>
            <a:ext uri="{FF2B5EF4-FFF2-40B4-BE49-F238E27FC236}">
              <a16:creationId xmlns:a16="http://schemas.microsoft.com/office/drawing/2014/main" id="{85E97392-C57E-4CAB-AD69-7C66E4647E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4" name="正方形/長方形 553">
          <a:extLst>
            <a:ext uri="{FF2B5EF4-FFF2-40B4-BE49-F238E27FC236}">
              <a16:creationId xmlns:a16="http://schemas.microsoft.com/office/drawing/2014/main" id="{C8FE4F0E-802B-40FB-BECB-CC5B2AC79E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5" name="正方形/長方形 554">
          <a:extLst>
            <a:ext uri="{FF2B5EF4-FFF2-40B4-BE49-F238E27FC236}">
              <a16:creationId xmlns:a16="http://schemas.microsoft.com/office/drawing/2014/main" id="{1F9F2BE9-B357-4971-8437-6B2B1E0132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6" name="正方形/長方形 555">
          <a:extLst>
            <a:ext uri="{FF2B5EF4-FFF2-40B4-BE49-F238E27FC236}">
              <a16:creationId xmlns:a16="http://schemas.microsoft.com/office/drawing/2014/main" id="{D139AAB8-DC58-4505-9F66-41C4D77A906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7" name="正方形/長方形 556">
          <a:extLst>
            <a:ext uri="{FF2B5EF4-FFF2-40B4-BE49-F238E27FC236}">
              <a16:creationId xmlns:a16="http://schemas.microsoft.com/office/drawing/2014/main" id="{1108CBCB-505E-4240-876B-EF10B79B73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8" name="テキスト ボックス 557">
          <a:extLst>
            <a:ext uri="{FF2B5EF4-FFF2-40B4-BE49-F238E27FC236}">
              <a16:creationId xmlns:a16="http://schemas.microsoft.com/office/drawing/2014/main" id="{B900A4A5-4B04-43CC-8443-9F98F7403E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9" name="直線コネクタ 558">
          <a:extLst>
            <a:ext uri="{FF2B5EF4-FFF2-40B4-BE49-F238E27FC236}">
              <a16:creationId xmlns:a16="http://schemas.microsoft.com/office/drawing/2014/main" id="{B9DABFF2-7ACD-426E-A940-9F8A6F60C59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0" name="テキスト ボックス 559">
          <a:extLst>
            <a:ext uri="{FF2B5EF4-FFF2-40B4-BE49-F238E27FC236}">
              <a16:creationId xmlns:a16="http://schemas.microsoft.com/office/drawing/2014/main" id="{45BD1F63-BED6-407A-ADEF-BFB708BE0728}"/>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1" name="直線コネクタ 560">
          <a:extLst>
            <a:ext uri="{FF2B5EF4-FFF2-40B4-BE49-F238E27FC236}">
              <a16:creationId xmlns:a16="http://schemas.microsoft.com/office/drawing/2014/main" id="{AF99A289-DB44-4086-88B8-41DAA5F26B7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2" name="テキスト ボックス 561">
          <a:extLst>
            <a:ext uri="{FF2B5EF4-FFF2-40B4-BE49-F238E27FC236}">
              <a16:creationId xmlns:a16="http://schemas.microsoft.com/office/drawing/2014/main" id="{28F5E47E-FBB6-4CC4-ADA3-ABAEAF5E141D}"/>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3" name="直線コネクタ 562">
          <a:extLst>
            <a:ext uri="{FF2B5EF4-FFF2-40B4-BE49-F238E27FC236}">
              <a16:creationId xmlns:a16="http://schemas.microsoft.com/office/drawing/2014/main" id="{ACA3399B-9158-4983-A23D-052E47179EA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4" name="テキスト ボックス 563">
          <a:extLst>
            <a:ext uri="{FF2B5EF4-FFF2-40B4-BE49-F238E27FC236}">
              <a16:creationId xmlns:a16="http://schemas.microsoft.com/office/drawing/2014/main" id="{42B91EF2-896D-433B-9D14-608AC6B6E51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5" name="直線コネクタ 564">
          <a:extLst>
            <a:ext uri="{FF2B5EF4-FFF2-40B4-BE49-F238E27FC236}">
              <a16:creationId xmlns:a16="http://schemas.microsoft.com/office/drawing/2014/main" id="{F0C99E42-1EDC-4B3C-ADE3-2692FC89600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6" name="テキスト ボックス 565">
          <a:extLst>
            <a:ext uri="{FF2B5EF4-FFF2-40B4-BE49-F238E27FC236}">
              <a16:creationId xmlns:a16="http://schemas.microsoft.com/office/drawing/2014/main" id="{65396CD5-9C91-4A1D-B1A1-1B17F97D50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7" name="直線コネクタ 566">
          <a:extLst>
            <a:ext uri="{FF2B5EF4-FFF2-40B4-BE49-F238E27FC236}">
              <a16:creationId xmlns:a16="http://schemas.microsoft.com/office/drawing/2014/main" id="{9586AC71-BF5F-4E35-9F1B-9C6A6F9A5EB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8" name="テキスト ボックス 567">
          <a:extLst>
            <a:ext uri="{FF2B5EF4-FFF2-40B4-BE49-F238E27FC236}">
              <a16:creationId xmlns:a16="http://schemas.microsoft.com/office/drawing/2014/main" id="{9E8C658B-B60B-43A6-AB07-813A3E9A029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9" name="直線コネクタ 568">
          <a:extLst>
            <a:ext uri="{FF2B5EF4-FFF2-40B4-BE49-F238E27FC236}">
              <a16:creationId xmlns:a16="http://schemas.microsoft.com/office/drawing/2014/main" id="{A52C1F11-A269-4CCD-80F7-7D548E475AE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0" name="テキスト ボックス 569">
          <a:extLst>
            <a:ext uri="{FF2B5EF4-FFF2-40B4-BE49-F238E27FC236}">
              <a16:creationId xmlns:a16="http://schemas.microsoft.com/office/drawing/2014/main" id="{1BA7C8FE-87B2-4E15-8A74-5CC6640FF4A2}"/>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1" name="直線コネクタ 570">
          <a:extLst>
            <a:ext uri="{FF2B5EF4-FFF2-40B4-BE49-F238E27FC236}">
              <a16:creationId xmlns:a16="http://schemas.microsoft.com/office/drawing/2014/main" id="{15909EA2-EBF6-4477-ABC6-2FDA1E07B6A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E6764BC9-059E-4099-88AE-430AEBDD667F}"/>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3" name="【消防施設】&#10;有形固定資産減価償却率グラフ枠">
          <a:extLst>
            <a:ext uri="{FF2B5EF4-FFF2-40B4-BE49-F238E27FC236}">
              <a16:creationId xmlns:a16="http://schemas.microsoft.com/office/drawing/2014/main" id="{B260DA4C-D56C-4A54-9660-AC3D778CF5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169545</xdr:rowOff>
    </xdr:from>
    <xdr:to>
      <xdr:col>85</xdr:col>
      <xdr:colOff>126364</xdr:colOff>
      <xdr:row>87</xdr:row>
      <xdr:rowOff>11430</xdr:rowOff>
    </xdr:to>
    <xdr:cxnSp macro="">
      <xdr:nvCxnSpPr>
        <xdr:cNvPr id="574" name="直線コネクタ 573">
          <a:extLst>
            <a:ext uri="{FF2B5EF4-FFF2-40B4-BE49-F238E27FC236}">
              <a16:creationId xmlns:a16="http://schemas.microsoft.com/office/drawing/2014/main" id="{E0A659D3-0EC9-4AEE-A9A7-0F7953758AF1}"/>
            </a:ext>
          </a:extLst>
        </xdr:cNvPr>
        <xdr:cNvCxnSpPr/>
      </xdr:nvCxnSpPr>
      <xdr:spPr>
        <a:xfrm flipV="1">
          <a:off x="16318864" y="1337119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15257</xdr:rowOff>
    </xdr:from>
    <xdr:ext cx="405111" cy="259045"/>
    <xdr:sp macro="" textlink="">
      <xdr:nvSpPr>
        <xdr:cNvPr id="575" name="【消防施設】&#10;有形固定資産減価償却率最小値テキスト">
          <a:extLst>
            <a:ext uri="{FF2B5EF4-FFF2-40B4-BE49-F238E27FC236}">
              <a16:creationId xmlns:a16="http://schemas.microsoft.com/office/drawing/2014/main" id="{2097485F-39DB-46AB-B447-DE3D75379514}"/>
            </a:ext>
          </a:extLst>
        </xdr:cNvPr>
        <xdr:cNvSpPr txBox="1"/>
      </xdr:nvSpPr>
      <xdr:spPr>
        <a:xfrm>
          <a:off x="16357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11430</xdr:rowOff>
    </xdr:from>
    <xdr:to>
      <xdr:col>86</xdr:col>
      <xdr:colOff>25400</xdr:colOff>
      <xdr:row>87</xdr:row>
      <xdr:rowOff>11430</xdr:rowOff>
    </xdr:to>
    <xdr:cxnSp macro="">
      <xdr:nvCxnSpPr>
        <xdr:cNvPr id="576" name="直線コネクタ 575">
          <a:extLst>
            <a:ext uri="{FF2B5EF4-FFF2-40B4-BE49-F238E27FC236}">
              <a16:creationId xmlns:a16="http://schemas.microsoft.com/office/drawing/2014/main" id="{B233BB27-6776-4A86-84FA-95BA84AB6AB7}"/>
            </a:ext>
          </a:extLst>
        </xdr:cNvPr>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116222</xdr:rowOff>
    </xdr:from>
    <xdr:ext cx="405111" cy="259045"/>
    <xdr:sp macro="" textlink="">
      <xdr:nvSpPr>
        <xdr:cNvPr id="577" name="【消防施設】&#10;有形固定資産減価償却率最大値テキスト">
          <a:extLst>
            <a:ext uri="{FF2B5EF4-FFF2-40B4-BE49-F238E27FC236}">
              <a16:creationId xmlns:a16="http://schemas.microsoft.com/office/drawing/2014/main" id="{E8073E71-EABD-4C6B-B9AF-B8892AE19948}"/>
            </a:ext>
          </a:extLst>
        </xdr:cNvPr>
        <xdr:cNvSpPr txBox="1"/>
      </xdr:nvSpPr>
      <xdr:spPr>
        <a:xfrm>
          <a:off x="16357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169545</xdr:rowOff>
    </xdr:from>
    <xdr:to>
      <xdr:col>86</xdr:col>
      <xdr:colOff>25400</xdr:colOff>
      <xdr:row>77</xdr:row>
      <xdr:rowOff>169545</xdr:rowOff>
    </xdr:to>
    <xdr:cxnSp macro="">
      <xdr:nvCxnSpPr>
        <xdr:cNvPr id="578" name="直線コネクタ 577">
          <a:extLst>
            <a:ext uri="{FF2B5EF4-FFF2-40B4-BE49-F238E27FC236}">
              <a16:creationId xmlns:a16="http://schemas.microsoft.com/office/drawing/2014/main" id="{15EE33DF-34E2-4913-B5A5-CADB30871495}"/>
            </a:ext>
          </a:extLst>
        </xdr:cNvPr>
        <xdr:cNvCxnSpPr/>
      </xdr:nvCxnSpPr>
      <xdr:spPr>
        <a:xfrm>
          <a:off x="16230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579" name="【消防施設】&#10;有形固定資産減価償却率平均値テキスト">
          <a:extLst>
            <a:ext uri="{FF2B5EF4-FFF2-40B4-BE49-F238E27FC236}">
              <a16:creationId xmlns:a16="http://schemas.microsoft.com/office/drawing/2014/main" id="{C3263D0E-6798-415E-99B5-681AD1951DE1}"/>
            </a:ext>
          </a:extLst>
        </xdr:cNvPr>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580" name="フローチャート: 判断 579">
          <a:extLst>
            <a:ext uri="{FF2B5EF4-FFF2-40B4-BE49-F238E27FC236}">
              <a16:creationId xmlns:a16="http://schemas.microsoft.com/office/drawing/2014/main" id="{600124CE-216D-4FF4-9D07-7E870CE85F7D}"/>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581" name="フローチャート: 判断 580">
          <a:extLst>
            <a:ext uri="{FF2B5EF4-FFF2-40B4-BE49-F238E27FC236}">
              <a16:creationId xmlns:a16="http://schemas.microsoft.com/office/drawing/2014/main" id="{9C034F03-CFB4-4675-8CE7-A4A8042BD6DD}"/>
            </a:ext>
          </a:extLst>
        </xdr:cNvPr>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67327</xdr:rowOff>
    </xdr:from>
    <xdr:ext cx="405111" cy="259045"/>
    <xdr:sp macro="" textlink="">
      <xdr:nvSpPr>
        <xdr:cNvPr id="582" name="n_1aveValue【消防施設】&#10;有形固定資産減価償却率">
          <a:extLst>
            <a:ext uri="{FF2B5EF4-FFF2-40B4-BE49-F238E27FC236}">
              <a16:creationId xmlns:a16="http://schemas.microsoft.com/office/drawing/2014/main" id="{86CF1D0E-F0F5-490F-8525-1A4E464B16D8}"/>
            </a:ext>
          </a:extLst>
        </xdr:cNvPr>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93980</xdr:rowOff>
    </xdr:from>
    <xdr:to>
      <xdr:col>76</xdr:col>
      <xdr:colOff>165100</xdr:colOff>
      <xdr:row>82</xdr:row>
      <xdr:rowOff>24130</xdr:rowOff>
    </xdr:to>
    <xdr:sp macro="" textlink="">
      <xdr:nvSpPr>
        <xdr:cNvPr id="583" name="フローチャート: 判断 582">
          <a:extLst>
            <a:ext uri="{FF2B5EF4-FFF2-40B4-BE49-F238E27FC236}">
              <a16:creationId xmlns:a16="http://schemas.microsoft.com/office/drawing/2014/main" id="{2DF584F9-378B-4836-A679-4BE9BF7DC157}"/>
            </a:ext>
          </a:extLst>
        </xdr:cNvPr>
        <xdr:cNvSpPr/>
      </xdr:nvSpPr>
      <xdr:spPr>
        <a:xfrm>
          <a:off x="14541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40657</xdr:rowOff>
    </xdr:from>
    <xdr:ext cx="405111" cy="259045"/>
    <xdr:sp macro="" textlink="">
      <xdr:nvSpPr>
        <xdr:cNvPr id="584" name="n_2aveValue【消防施設】&#10;有形固定資産減価償却率">
          <a:extLst>
            <a:ext uri="{FF2B5EF4-FFF2-40B4-BE49-F238E27FC236}">
              <a16:creationId xmlns:a16="http://schemas.microsoft.com/office/drawing/2014/main" id="{204CD67B-0425-41BB-A097-346EF8C15968}"/>
            </a:ext>
          </a:extLst>
        </xdr:cNvPr>
        <xdr:cNvSpPr txBox="1"/>
      </xdr:nvSpPr>
      <xdr:spPr>
        <a:xfrm>
          <a:off x="14389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B6C23A6-954B-472E-BD43-297DD11A262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18FDC04E-005D-40AE-9604-0CC7A2EC0E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A497902B-309A-481D-8783-38C65A2BF96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7940E7D2-766E-419A-B672-242C52D2449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6CFF2E6F-3C85-4DC6-8516-807D7C6A31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74930</xdr:rowOff>
    </xdr:from>
    <xdr:to>
      <xdr:col>81</xdr:col>
      <xdr:colOff>101600</xdr:colOff>
      <xdr:row>84</xdr:row>
      <xdr:rowOff>5080</xdr:rowOff>
    </xdr:to>
    <xdr:sp macro="" textlink="">
      <xdr:nvSpPr>
        <xdr:cNvPr id="590" name="楕円 589">
          <a:extLst>
            <a:ext uri="{FF2B5EF4-FFF2-40B4-BE49-F238E27FC236}">
              <a16:creationId xmlns:a16="http://schemas.microsoft.com/office/drawing/2014/main" id="{D3534D79-ECA6-45B5-8D81-E1EEE0D2F2E6}"/>
            </a:ext>
          </a:extLst>
        </xdr:cNvPr>
        <xdr:cNvSpPr/>
      </xdr:nvSpPr>
      <xdr:spPr>
        <a:xfrm>
          <a:off x="15430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167657</xdr:rowOff>
    </xdr:from>
    <xdr:ext cx="405111" cy="259045"/>
    <xdr:sp macro="" textlink="">
      <xdr:nvSpPr>
        <xdr:cNvPr id="591" name="n_1mainValue【消防施設】&#10;有形固定資産減価償却率">
          <a:extLst>
            <a:ext uri="{FF2B5EF4-FFF2-40B4-BE49-F238E27FC236}">
              <a16:creationId xmlns:a16="http://schemas.microsoft.com/office/drawing/2014/main" id="{2432FE05-C930-41FB-9564-A742F95E3E68}"/>
            </a:ext>
          </a:extLst>
        </xdr:cNvPr>
        <xdr:cNvSpPr txBox="1"/>
      </xdr:nvSpPr>
      <xdr:spPr>
        <a:xfrm>
          <a:off x="15266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a:extLst>
            <a:ext uri="{FF2B5EF4-FFF2-40B4-BE49-F238E27FC236}">
              <a16:creationId xmlns:a16="http://schemas.microsoft.com/office/drawing/2014/main" id="{A8AAF22F-0564-4880-979B-15AE0C8C51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a:extLst>
            <a:ext uri="{FF2B5EF4-FFF2-40B4-BE49-F238E27FC236}">
              <a16:creationId xmlns:a16="http://schemas.microsoft.com/office/drawing/2014/main" id="{5E2DA38C-5913-456A-AE7B-DD1FDB6188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a:extLst>
            <a:ext uri="{FF2B5EF4-FFF2-40B4-BE49-F238E27FC236}">
              <a16:creationId xmlns:a16="http://schemas.microsoft.com/office/drawing/2014/main" id="{71CB9E5E-8586-4805-BC66-1713F18C43E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a:extLst>
            <a:ext uri="{FF2B5EF4-FFF2-40B4-BE49-F238E27FC236}">
              <a16:creationId xmlns:a16="http://schemas.microsoft.com/office/drawing/2014/main" id="{729B8E25-B2F5-4C30-BE15-B046C5CE64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a:extLst>
            <a:ext uri="{FF2B5EF4-FFF2-40B4-BE49-F238E27FC236}">
              <a16:creationId xmlns:a16="http://schemas.microsoft.com/office/drawing/2014/main" id="{8E4C2C8A-F44C-48CA-BC47-99961C2BD7F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a:extLst>
            <a:ext uri="{FF2B5EF4-FFF2-40B4-BE49-F238E27FC236}">
              <a16:creationId xmlns:a16="http://schemas.microsoft.com/office/drawing/2014/main" id="{87899D74-9F2A-4F8D-92A9-D13FAC53DE2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a:extLst>
            <a:ext uri="{FF2B5EF4-FFF2-40B4-BE49-F238E27FC236}">
              <a16:creationId xmlns:a16="http://schemas.microsoft.com/office/drawing/2014/main" id="{98790AAF-7332-4E49-B2A2-D48F81BD6D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a:extLst>
            <a:ext uri="{FF2B5EF4-FFF2-40B4-BE49-F238E27FC236}">
              <a16:creationId xmlns:a16="http://schemas.microsoft.com/office/drawing/2014/main" id="{0E22A6B0-FA00-4DA7-8EE5-22CF83E29C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a:extLst>
            <a:ext uri="{FF2B5EF4-FFF2-40B4-BE49-F238E27FC236}">
              <a16:creationId xmlns:a16="http://schemas.microsoft.com/office/drawing/2014/main" id="{08D9C21D-FB0D-42F2-951D-ED79FBF86C2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a:extLst>
            <a:ext uri="{FF2B5EF4-FFF2-40B4-BE49-F238E27FC236}">
              <a16:creationId xmlns:a16="http://schemas.microsoft.com/office/drawing/2014/main" id="{D20EC65B-6852-4EAD-A07D-28E0A1E0718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2" name="直線コネクタ 601">
          <a:extLst>
            <a:ext uri="{FF2B5EF4-FFF2-40B4-BE49-F238E27FC236}">
              <a16:creationId xmlns:a16="http://schemas.microsoft.com/office/drawing/2014/main" id="{F498D4D0-9235-4C9C-87D9-5615CFCA297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3" name="テキスト ボックス 602">
          <a:extLst>
            <a:ext uri="{FF2B5EF4-FFF2-40B4-BE49-F238E27FC236}">
              <a16:creationId xmlns:a16="http://schemas.microsoft.com/office/drawing/2014/main" id="{BC6C9A2B-7FEA-41FE-B24E-7805DEE6465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4" name="直線コネクタ 603">
          <a:extLst>
            <a:ext uri="{FF2B5EF4-FFF2-40B4-BE49-F238E27FC236}">
              <a16:creationId xmlns:a16="http://schemas.microsoft.com/office/drawing/2014/main" id="{090FE325-35E2-437F-9F91-BAAF8B5FC64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5" name="テキスト ボックス 604">
          <a:extLst>
            <a:ext uri="{FF2B5EF4-FFF2-40B4-BE49-F238E27FC236}">
              <a16:creationId xmlns:a16="http://schemas.microsoft.com/office/drawing/2014/main" id="{20968FAB-8E58-4255-AEEC-0140A79E3D6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6" name="直線コネクタ 605">
          <a:extLst>
            <a:ext uri="{FF2B5EF4-FFF2-40B4-BE49-F238E27FC236}">
              <a16:creationId xmlns:a16="http://schemas.microsoft.com/office/drawing/2014/main" id="{C839751B-2291-4CE1-9AA0-47DC079198E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7" name="テキスト ボックス 606">
          <a:extLst>
            <a:ext uri="{FF2B5EF4-FFF2-40B4-BE49-F238E27FC236}">
              <a16:creationId xmlns:a16="http://schemas.microsoft.com/office/drawing/2014/main" id="{0636F708-0BB0-4F29-9E27-2251B9CF6C6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8" name="直線コネクタ 607">
          <a:extLst>
            <a:ext uri="{FF2B5EF4-FFF2-40B4-BE49-F238E27FC236}">
              <a16:creationId xmlns:a16="http://schemas.microsoft.com/office/drawing/2014/main" id="{7EB3F706-6D3D-4333-821C-845B7C4EDD6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9" name="テキスト ボックス 608">
          <a:extLst>
            <a:ext uri="{FF2B5EF4-FFF2-40B4-BE49-F238E27FC236}">
              <a16:creationId xmlns:a16="http://schemas.microsoft.com/office/drawing/2014/main" id="{64EC2217-604A-46B9-9A7D-1E8A430319C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0" name="直線コネクタ 609">
          <a:extLst>
            <a:ext uri="{FF2B5EF4-FFF2-40B4-BE49-F238E27FC236}">
              <a16:creationId xmlns:a16="http://schemas.microsoft.com/office/drawing/2014/main" id="{AF1A32FF-9AEB-47E3-8E42-A6D785AE342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1" name="テキスト ボックス 610">
          <a:extLst>
            <a:ext uri="{FF2B5EF4-FFF2-40B4-BE49-F238E27FC236}">
              <a16:creationId xmlns:a16="http://schemas.microsoft.com/office/drawing/2014/main" id="{FC1E5F7A-6D11-41BD-821E-7606E12D06D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a:extLst>
            <a:ext uri="{FF2B5EF4-FFF2-40B4-BE49-F238E27FC236}">
              <a16:creationId xmlns:a16="http://schemas.microsoft.com/office/drawing/2014/main" id="{C4BCFBD1-A857-434B-9AA2-B45AFEBE2F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3" name="テキスト ボックス 612">
          <a:extLst>
            <a:ext uri="{FF2B5EF4-FFF2-40B4-BE49-F238E27FC236}">
              <a16:creationId xmlns:a16="http://schemas.microsoft.com/office/drawing/2014/main" id="{352DB498-81B6-41E9-8A8B-A2978DFD167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消防施設】&#10;一人当たり面積グラフ枠">
          <a:extLst>
            <a:ext uri="{FF2B5EF4-FFF2-40B4-BE49-F238E27FC236}">
              <a16:creationId xmlns:a16="http://schemas.microsoft.com/office/drawing/2014/main" id="{5CF4BEFA-3BA8-4205-8D84-5066EE84CF0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64770</xdr:rowOff>
    </xdr:to>
    <xdr:cxnSp macro="">
      <xdr:nvCxnSpPr>
        <xdr:cNvPr id="615" name="直線コネクタ 614">
          <a:extLst>
            <a:ext uri="{FF2B5EF4-FFF2-40B4-BE49-F238E27FC236}">
              <a16:creationId xmlns:a16="http://schemas.microsoft.com/office/drawing/2014/main" id="{210B50C9-EFD8-4E31-AA25-643CF57B45F9}"/>
            </a:ext>
          </a:extLst>
        </xdr:cNvPr>
        <xdr:cNvCxnSpPr/>
      </xdr:nvCxnSpPr>
      <xdr:spPr>
        <a:xfrm flipV="1">
          <a:off x="22160864" y="13434061"/>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68597</xdr:rowOff>
    </xdr:from>
    <xdr:ext cx="469744" cy="259045"/>
    <xdr:sp macro="" textlink="">
      <xdr:nvSpPr>
        <xdr:cNvPr id="616" name="【消防施設】&#10;一人当たり面積最小値テキスト">
          <a:extLst>
            <a:ext uri="{FF2B5EF4-FFF2-40B4-BE49-F238E27FC236}">
              <a16:creationId xmlns:a16="http://schemas.microsoft.com/office/drawing/2014/main" id="{66FE5AB2-E744-4753-8012-DAF549B10D84}"/>
            </a:ext>
          </a:extLst>
        </xdr:cNvPr>
        <xdr:cNvSpPr txBox="1"/>
      </xdr:nvSpPr>
      <xdr:spPr>
        <a:xfrm>
          <a:off x="22199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64770</xdr:rowOff>
    </xdr:from>
    <xdr:to>
      <xdr:col>116</xdr:col>
      <xdr:colOff>152400</xdr:colOff>
      <xdr:row>85</xdr:row>
      <xdr:rowOff>64770</xdr:rowOff>
    </xdr:to>
    <xdr:cxnSp macro="">
      <xdr:nvCxnSpPr>
        <xdr:cNvPr id="617" name="直線コネクタ 616">
          <a:extLst>
            <a:ext uri="{FF2B5EF4-FFF2-40B4-BE49-F238E27FC236}">
              <a16:creationId xmlns:a16="http://schemas.microsoft.com/office/drawing/2014/main" id="{EE5D8A50-0B0E-4F91-B2FC-F4A31E11C648}"/>
            </a:ext>
          </a:extLst>
        </xdr:cNvPr>
        <xdr:cNvCxnSpPr/>
      </xdr:nvCxnSpPr>
      <xdr:spPr>
        <a:xfrm>
          <a:off x="22072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618" name="【消防施設】&#10;一人当たり面積最大値テキスト">
          <a:extLst>
            <a:ext uri="{FF2B5EF4-FFF2-40B4-BE49-F238E27FC236}">
              <a16:creationId xmlns:a16="http://schemas.microsoft.com/office/drawing/2014/main" id="{5E037838-98A8-4403-955B-DC73552DD617}"/>
            </a:ext>
          </a:extLst>
        </xdr:cNvPr>
        <xdr:cNvSpPr txBox="1"/>
      </xdr:nvSpPr>
      <xdr:spPr>
        <a:xfrm>
          <a:off x="22199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619" name="直線コネクタ 618">
          <a:extLst>
            <a:ext uri="{FF2B5EF4-FFF2-40B4-BE49-F238E27FC236}">
              <a16:creationId xmlns:a16="http://schemas.microsoft.com/office/drawing/2014/main" id="{2153AFB3-9E3D-4662-80BA-7928A3E477F7}"/>
            </a:ext>
          </a:extLst>
        </xdr:cNvPr>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83838</xdr:rowOff>
    </xdr:from>
    <xdr:ext cx="469744" cy="259045"/>
    <xdr:sp macro="" textlink="">
      <xdr:nvSpPr>
        <xdr:cNvPr id="620" name="【消防施設】&#10;一人当たり面積平均値テキスト">
          <a:extLst>
            <a:ext uri="{FF2B5EF4-FFF2-40B4-BE49-F238E27FC236}">
              <a16:creationId xmlns:a16="http://schemas.microsoft.com/office/drawing/2014/main" id="{9A488994-619E-48E8-A6E3-A01107612470}"/>
            </a:ext>
          </a:extLst>
        </xdr:cNvPr>
        <xdr:cNvSpPr txBox="1"/>
      </xdr:nvSpPr>
      <xdr:spPr>
        <a:xfrm>
          <a:off x="22199600" y="13971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105411</xdr:rowOff>
    </xdr:from>
    <xdr:to>
      <xdr:col>116</xdr:col>
      <xdr:colOff>114300</xdr:colOff>
      <xdr:row>82</xdr:row>
      <xdr:rowOff>35561</xdr:rowOff>
    </xdr:to>
    <xdr:sp macro="" textlink="">
      <xdr:nvSpPr>
        <xdr:cNvPr id="621" name="フローチャート: 判断 620">
          <a:extLst>
            <a:ext uri="{FF2B5EF4-FFF2-40B4-BE49-F238E27FC236}">
              <a16:creationId xmlns:a16="http://schemas.microsoft.com/office/drawing/2014/main" id="{524832FA-54FF-4049-A7E9-97B95D2FD7A3}"/>
            </a:ext>
          </a:extLst>
        </xdr:cNvPr>
        <xdr:cNvSpPr/>
      </xdr:nvSpPr>
      <xdr:spPr>
        <a:xfrm>
          <a:off x="22110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48261</xdr:rowOff>
    </xdr:from>
    <xdr:to>
      <xdr:col>112</xdr:col>
      <xdr:colOff>38100</xdr:colOff>
      <xdr:row>80</xdr:row>
      <xdr:rowOff>149861</xdr:rowOff>
    </xdr:to>
    <xdr:sp macro="" textlink="">
      <xdr:nvSpPr>
        <xdr:cNvPr id="622" name="フローチャート: 判断 621">
          <a:extLst>
            <a:ext uri="{FF2B5EF4-FFF2-40B4-BE49-F238E27FC236}">
              <a16:creationId xmlns:a16="http://schemas.microsoft.com/office/drawing/2014/main" id="{EC01C97D-D5E6-48C3-B7C5-9973058DEDB7}"/>
            </a:ext>
          </a:extLst>
        </xdr:cNvPr>
        <xdr:cNvSpPr/>
      </xdr:nvSpPr>
      <xdr:spPr>
        <a:xfrm>
          <a:off x="21272500" y="13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166388</xdr:rowOff>
    </xdr:from>
    <xdr:ext cx="469744" cy="259045"/>
    <xdr:sp macro="" textlink="">
      <xdr:nvSpPr>
        <xdr:cNvPr id="623" name="n_1aveValue【消防施設】&#10;一人当たり面積">
          <a:extLst>
            <a:ext uri="{FF2B5EF4-FFF2-40B4-BE49-F238E27FC236}">
              <a16:creationId xmlns:a16="http://schemas.microsoft.com/office/drawing/2014/main" id="{551F4EAE-D621-49C6-9A36-5FE34AE62AB3}"/>
            </a:ext>
          </a:extLst>
        </xdr:cNvPr>
        <xdr:cNvSpPr txBox="1"/>
      </xdr:nvSpPr>
      <xdr:spPr>
        <a:xfrm>
          <a:off x="2107572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80</xdr:row>
      <xdr:rowOff>63500</xdr:rowOff>
    </xdr:from>
    <xdr:to>
      <xdr:col>107</xdr:col>
      <xdr:colOff>101600</xdr:colOff>
      <xdr:row>80</xdr:row>
      <xdr:rowOff>165100</xdr:rowOff>
    </xdr:to>
    <xdr:sp macro="" textlink="">
      <xdr:nvSpPr>
        <xdr:cNvPr id="624" name="フローチャート: 判断 623">
          <a:extLst>
            <a:ext uri="{FF2B5EF4-FFF2-40B4-BE49-F238E27FC236}">
              <a16:creationId xmlns:a16="http://schemas.microsoft.com/office/drawing/2014/main" id="{3AD6CDC7-8460-4F24-B4E8-2A87D5AAC62E}"/>
            </a:ext>
          </a:extLst>
        </xdr:cNvPr>
        <xdr:cNvSpPr/>
      </xdr:nvSpPr>
      <xdr:spPr>
        <a:xfrm>
          <a:off x="203835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79</xdr:row>
      <xdr:rowOff>10177</xdr:rowOff>
    </xdr:from>
    <xdr:ext cx="469744" cy="259045"/>
    <xdr:sp macro="" textlink="">
      <xdr:nvSpPr>
        <xdr:cNvPr id="625" name="n_2aveValue【消防施設】&#10;一人当たり面積">
          <a:extLst>
            <a:ext uri="{FF2B5EF4-FFF2-40B4-BE49-F238E27FC236}">
              <a16:creationId xmlns:a16="http://schemas.microsoft.com/office/drawing/2014/main" id="{A655E2B1-272F-47B1-A13C-2B020031AECF}"/>
            </a:ext>
          </a:extLst>
        </xdr:cNvPr>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91BE83C-9F83-4F12-9B68-EFD78E4130D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1859F287-8699-4C82-BE92-75A0C4CD58C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5C860CCF-FE6A-4E6A-A9B8-AA87BC5B74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683A2E6F-3D8B-45F5-BC04-03C4B1FE71A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558AE70B-C1B3-480C-BD6F-66EC1DF46D4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40639</xdr:rowOff>
    </xdr:from>
    <xdr:to>
      <xdr:col>112</xdr:col>
      <xdr:colOff>38100</xdr:colOff>
      <xdr:row>84</xdr:row>
      <xdr:rowOff>142239</xdr:rowOff>
    </xdr:to>
    <xdr:sp macro="" textlink="">
      <xdr:nvSpPr>
        <xdr:cNvPr id="631" name="楕円 630">
          <a:extLst>
            <a:ext uri="{FF2B5EF4-FFF2-40B4-BE49-F238E27FC236}">
              <a16:creationId xmlns:a16="http://schemas.microsoft.com/office/drawing/2014/main" id="{7EB62D52-9366-40AC-9469-70FFE1B1F0BF}"/>
            </a:ext>
          </a:extLst>
        </xdr:cNvPr>
        <xdr:cNvSpPr/>
      </xdr:nvSpPr>
      <xdr:spPr>
        <a:xfrm>
          <a:off x="21272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133366</xdr:rowOff>
    </xdr:from>
    <xdr:ext cx="469744" cy="259045"/>
    <xdr:sp macro="" textlink="">
      <xdr:nvSpPr>
        <xdr:cNvPr id="632" name="n_1mainValue【消防施設】&#10;一人当たり面積">
          <a:extLst>
            <a:ext uri="{FF2B5EF4-FFF2-40B4-BE49-F238E27FC236}">
              <a16:creationId xmlns:a16="http://schemas.microsoft.com/office/drawing/2014/main" id="{72CF68D4-D0FF-4CBE-9532-C7C27B9FBFA4}"/>
            </a:ext>
          </a:extLst>
        </xdr:cNvPr>
        <xdr:cNvSpPr txBox="1"/>
      </xdr:nvSpPr>
      <xdr:spPr>
        <a:xfrm>
          <a:off x="210757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33CF9B48-3CB6-4431-B10D-E46DDBFB7A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BF90C16B-0BD0-4EF8-BA6B-CB29429865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140364D7-2BE3-42FE-BC73-A1AEC575DF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78C84596-28E8-4CD2-8D63-21F3A7DC67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58FFC82D-5274-40A9-B9C9-11CCAA969D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FD5E1CB4-5518-47C5-BF62-8005B3B789B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A672FFB3-603D-478A-8FC1-BD280523D5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2D7760B5-682B-4859-855C-02DC06BE065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4003B139-ED65-4BBA-A13B-E812954F77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E533045E-F833-4C17-B4E9-53FF2EA550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2D580D96-984A-4075-BE08-F0825442ED7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4" name="テキスト ボックス 643">
          <a:extLst>
            <a:ext uri="{FF2B5EF4-FFF2-40B4-BE49-F238E27FC236}">
              <a16:creationId xmlns:a16="http://schemas.microsoft.com/office/drawing/2014/main" id="{23791B96-F976-4057-ACB4-0189BA0F243B}"/>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B0387A30-82AA-452F-9B9A-9550FA7AC39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F6028CEF-D98F-414B-A51D-8B86B83BCA9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52E99D9F-B91F-4808-9034-5BF9D6D2EF3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394AE0A1-AE7D-4EE2-B84A-DCB06E48D74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1C7F1662-88EC-4263-B080-22553DE7555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A79DC56A-08A8-4020-88DE-4F9DAB84661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BC844FC8-A316-4102-A5A9-AA4E96283A3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19895967-6324-45BB-BC40-B13422E9392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1F4FBF3B-72C4-46B5-A333-718A1BE9387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4" name="テキスト ボックス 653">
          <a:extLst>
            <a:ext uri="{FF2B5EF4-FFF2-40B4-BE49-F238E27FC236}">
              <a16:creationId xmlns:a16="http://schemas.microsoft.com/office/drawing/2014/main" id="{828B8FC9-E9EE-41B6-B7BB-ADFBF1D10D6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A5FA1ACD-3756-4B4B-B6FE-B03E493F50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6" name="テキスト ボックス 655">
          <a:extLst>
            <a:ext uri="{FF2B5EF4-FFF2-40B4-BE49-F238E27FC236}">
              <a16:creationId xmlns:a16="http://schemas.microsoft.com/office/drawing/2014/main" id="{D4527001-FF01-4694-8E7C-C81E83B2289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2C34A9A1-F870-48BC-A37A-35BF3683271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109</xdr:row>
      <xdr:rowOff>2721</xdr:rowOff>
    </xdr:to>
    <xdr:cxnSp macro="">
      <xdr:nvCxnSpPr>
        <xdr:cNvPr id="658" name="直線コネクタ 657">
          <a:extLst>
            <a:ext uri="{FF2B5EF4-FFF2-40B4-BE49-F238E27FC236}">
              <a16:creationId xmlns:a16="http://schemas.microsoft.com/office/drawing/2014/main" id="{473DDF26-5C33-434B-99A7-A5537E957EFF}"/>
            </a:ext>
          </a:extLst>
        </xdr:cNvPr>
        <xdr:cNvCxnSpPr/>
      </xdr:nvCxnSpPr>
      <xdr:spPr>
        <a:xfrm flipV="1">
          <a:off x="16318864" y="17211402"/>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659" name="【庁舎】&#10;有形固定資産減価償却率最小値テキスト">
          <a:extLst>
            <a:ext uri="{FF2B5EF4-FFF2-40B4-BE49-F238E27FC236}">
              <a16:creationId xmlns:a16="http://schemas.microsoft.com/office/drawing/2014/main" id="{FFFED403-FB88-4120-BF83-7BC73E1EBC6B}"/>
            </a:ext>
          </a:extLst>
        </xdr:cNvPr>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660" name="直線コネクタ 659">
          <a:extLst>
            <a:ext uri="{FF2B5EF4-FFF2-40B4-BE49-F238E27FC236}">
              <a16:creationId xmlns:a16="http://schemas.microsoft.com/office/drawing/2014/main" id="{279DF31F-3D12-4D78-92CD-2539FE4FC382}"/>
            </a:ext>
          </a:extLst>
        </xdr:cNvPr>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405111" cy="259045"/>
    <xdr:sp macro="" textlink="">
      <xdr:nvSpPr>
        <xdr:cNvPr id="661" name="【庁舎】&#10;有形固定資産減価償却率最大値テキスト">
          <a:extLst>
            <a:ext uri="{FF2B5EF4-FFF2-40B4-BE49-F238E27FC236}">
              <a16:creationId xmlns:a16="http://schemas.microsoft.com/office/drawing/2014/main" id="{BAB2CC6D-41A7-4161-BF55-D48E97CB9F80}"/>
            </a:ext>
          </a:extLst>
        </xdr:cNvPr>
        <xdr:cNvSpPr txBox="1"/>
      </xdr:nvSpPr>
      <xdr:spPr>
        <a:xfrm>
          <a:off x="16357600" y="1698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2" name="直線コネクタ 661">
          <a:extLst>
            <a:ext uri="{FF2B5EF4-FFF2-40B4-BE49-F238E27FC236}">
              <a16:creationId xmlns:a16="http://schemas.microsoft.com/office/drawing/2014/main" id="{DDBA8B26-46CD-444B-ACC4-D003BE984198}"/>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663" name="【庁舎】&#10;有形固定資産減価償却率平均値テキスト">
          <a:extLst>
            <a:ext uri="{FF2B5EF4-FFF2-40B4-BE49-F238E27FC236}">
              <a16:creationId xmlns:a16="http://schemas.microsoft.com/office/drawing/2014/main" id="{C5F612F3-1A1D-449E-AF93-3C2E50535806}"/>
            </a:ext>
          </a:extLst>
        </xdr:cNvPr>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64" name="フローチャート: 判断 663">
          <a:extLst>
            <a:ext uri="{FF2B5EF4-FFF2-40B4-BE49-F238E27FC236}">
              <a16:creationId xmlns:a16="http://schemas.microsoft.com/office/drawing/2014/main" id="{62BA175D-D6BA-474F-87E6-A2B4494B1B8D}"/>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31931</xdr:rowOff>
    </xdr:from>
    <xdr:to>
      <xdr:col>81</xdr:col>
      <xdr:colOff>101600</xdr:colOff>
      <xdr:row>103</xdr:row>
      <xdr:rowOff>133531</xdr:rowOff>
    </xdr:to>
    <xdr:sp macro="" textlink="">
      <xdr:nvSpPr>
        <xdr:cNvPr id="665" name="フローチャート: 判断 664">
          <a:extLst>
            <a:ext uri="{FF2B5EF4-FFF2-40B4-BE49-F238E27FC236}">
              <a16:creationId xmlns:a16="http://schemas.microsoft.com/office/drawing/2014/main" id="{C3997252-0538-41D8-BCD7-0D05C96B96FD}"/>
            </a:ext>
          </a:extLst>
        </xdr:cNvPr>
        <xdr:cNvSpPr/>
      </xdr:nvSpPr>
      <xdr:spPr>
        <a:xfrm>
          <a:off x="15430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124658</xdr:rowOff>
    </xdr:from>
    <xdr:ext cx="405111" cy="259045"/>
    <xdr:sp macro="" textlink="">
      <xdr:nvSpPr>
        <xdr:cNvPr id="666" name="n_1aveValue【庁舎】&#10;有形固定資産減価償却率">
          <a:extLst>
            <a:ext uri="{FF2B5EF4-FFF2-40B4-BE49-F238E27FC236}">
              <a16:creationId xmlns:a16="http://schemas.microsoft.com/office/drawing/2014/main" id="{F7B145AD-3810-42DC-9F40-40394B5C5D56}"/>
            </a:ext>
          </a:extLst>
        </xdr:cNvPr>
        <xdr:cNvSpPr txBox="1"/>
      </xdr:nvSpPr>
      <xdr:spPr>
        <a:xfrm>
          <a:off x="15266044"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667" name="フローチャート: 判断 666">
          <a:extLst>
            <a:ext uri="{FF2B5EF4-FFF2-40B4-BE49-F238E27FC236}">
              <a16:creationId xmlns:a16="http://schemas.microsoft.com/office/drawing/2014/main" id="{975FF1D8-32BC-470C-9DD0-A9E6E434EF32}"/>
            </a:ext>
          </a:extLst>
        </xdr:cNvPr>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157315</xdr:rowOff>
    </xdr:from>
    <xdr:ext cx="405111" cy="259045"/>
    <xdr:sp macro="" textlink="">
      <xdr:nvSpPr>
        <xdr:cNvPr id="668" name="n_2aveValue【庁舎】&#10;有形固定資産減価償却率">
          <a:extLst>
            <a:ext uri="{FF2B5EF4-FFF2-40B4-BE49-F238E27FC236}">
              <a16:creationId xmlns:a16="http://schemas.microsoft.com/office/drawing/2014/main" id="{30A71458-6027-470A-BF7B-D0B99676D9ED}"/>
            </a:ext>
          </a:extLst>
        </xdr:cNvPr>
        <xdr:cNvSpPr txBox="1"/>
      </xdr:nvSpPr>
      <xdr:spPr>
        <a:xfrm>
          <a:off x="14389744"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553905BB-9D13-489C-9278-C0234B06B7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E7CB6900-F949-430E-9E18-882FADD12B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4EEB9FD-B3B9-4DB9-88A9-105A7C089D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4734F01-E2D7-4BAC-B7D7-33B53CF149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6A42DBC-2681-47BD-BCDB-526B49FD99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77651</xdr:rowOff>
    </xdr:from>
    <xdr:to>
      <xdr:col>81</xdr:col>
      <xdr:colOff>101600</xdr:colOff>
      <xdr:row>102</xdr:row>
      <xdr:rowOff>7801</xdr:rowOff>
    </xdr:to>
    <xdr:sp macro="" textlink="">
      <xdr:nvSpPr>
        <xdr:cNvPr id="674" name="楕円 673">
          <a:extLst>
            <a:ext uri="{FF2B5EF4-FFF2-40B4-BE49-F238E27FC236}">
              <a16:creationId xmlns:a16="http://schemas.microsoft.com/office/drawing/2014/main" id="{4957F494-6A03-42D5-A754-007D0CDECA78}"/>
            </a:ext>
          </a:extLst>
        </xdr:cNvPr>
        <xdr:cNvSpPr/>
      </xdr:nvSpPr>
      <xdr:spPr>
        <a:xfrm>
          <a:off x="15430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107043</xdr:rowOff>
    </xdr:from>
    <xdr:to>
      <xdr:col>76</xdr:col>
      <xdr:colOff>165100</xdr:colOff>
      <xdr:row>102</xdr:row>
      <xdr:rowOff>37193</xdr:rowOff>
    </xdr:to>
    <xdr:sp macro="" textlink="">
      <xdr:nvSpPr>
        <xdr:cNvPr id="675" name="楕円 674">
          <a:extLst>
            <a:ext uri="{FF2B5EF4-FFF2-40B4-BE49-F238E27FC236}">
              <a16:creationId xmlns:a16="http://schemas.microsoft.com/office/drawing/2014/main" id="{24A0305F-65DE-4934-A951-16AD4D789F82}"/>
            </a:ext>
          </a:extLst>
        </xdr:cNvPr>
        <xdr:cNvSpPr/>
      </xdr:nvSpPr>
      <xdr:spPr>
        <a:xfrm>
          <a:off x="14541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128451</xdr:rowOff>
    </xdr:from>
    <xdr:to>
      <xdr:col>81</xdr:col>
      <xdr:colOff>50800</xdr:colOff>
      <xdr:row>101</xdr:row>
      <xdr:rowOff>157843</xdr:rowOff>
    </xdr:to>
    <xdr:cxnSp macro="">
      <xdr:nvCxnSpPr>
        <xdr:cNvPr id="676" name="直線コネクタ 675">
          <a:extLst>
            <a:ext uri="{FF2B5EF4-FFF2-40B4-BE49-F238E27FC236}">
              <a16:creationId xmlns:a16="http://schemas.microsoft.com/office/drawing/2014/main" id="{9E4A8781-51D4-470B-8CE1-054FFBF056D9}"/>
            </a:ext>
          </a:extLst>
        </xdr:cNvPr>
        <xdr:cNvCxnSpPr/>
      </xdr:nvCxnSpPr>
      <xdr:spPr>
        <a:xfrm flipV="1">
          <a:off x="14592300" y="174449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24328</xdr:rowOff>
    </xdr:from>
    <xdr:ext cx="405111" cy="259045"/>
    <xdr:sp macro="" textlink="">
      <xdr:nvSpPr>
        <xdr:cNvPr id="677" name="n_1mainValue【庁舎】&#10;有形固定資産減価償却率">
          <a:extLst>
            <a:ext uri="{FF2B5EF4-FFF2-40B4-BE49-F238E27FC236}">
              <a16:creationId xmlns:a16="http://schemas.microsoft.com/office/drawing/2014/main" id="{EE86744A-8BB2-4C7F-A72C-E549C1486399}"/>
            </a:ext>
          </a:extLst>
        </xdr:cNvPr>
        <xdr:cNvSpPr txBox="1"/>
      </xdr:nvSpPr>
      <xdr:spPr>
        <a:xfrm>
          <a:off x="152660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53720</xdr:rowOff>
    </xdr:from>
    <xdr:ext cx="405111" cy="259045"/>
    <xdr:sp macro="" textlink="">
      <xdr:nvSpPr>
        <xdr:cNvPr id="678" name="n_2mainValue【庁舎】&#10;有形固定資産減価償却率">
          <a:extLst>
            <a:ext uri="{FF2B5EF4-FFF2-40B4-BE49-F238E27FC236}">
              <a16:creationId xmlns:a16="http://schemas.microsoft.com/office/drawing/2014/main" id="{85D0C33F-9B70-4642-9FD3-E047829919EE}"/>
            </a:ext>
          </a:extLst>
        </xdr:cNvPr>
        <xdr:cNvSpPr txBox="1"/>
      </xdr:nvSpPr>
      <xdr:spPr>
        <a:xfrm>
          <a:off x="143897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9" name="正方形/長方形 678">
          <a:extLst>
            <a:ext uri="{FF2B5EF4-FFF2-40B4-BE49-F238E27FC236}">
              <a16:creationId xmlns:a16="http://schemas.microsoft.com/office/drawing/2014/main" id="{75CDEEDF-F62B-40CB-9782-98B6E44B1CA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0" name="正方形/長方形 679">
          <a:extLst>
            <a:ext uri="{FF2B5EF4-FFF2-40B4-BE49-F238E27FC236}">
              <a16:creationId xmlns:a16="http://schemas.microsoft.com/office/drawing/2014/main" id="{58631D86-B29B-41B2-8CD8-69DC158EB7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1" name="正方形/長方形 680">
          <a:extLst>
            <a:ext uri="{FF2B5EF4-FFF2-40B4-BE49-F238E27FC236}">
              <a16:creationId xmlns:a16="http://schemas.microsoft.com/office/drawing/2014/main" id="{66F82628-C6CE-4BAB-98B3-3E7B4B19BF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2" name="正方形/長方形 681">
          <a:extLst>
            <a:ext uri="{FF2B5EF4-FFF2-40B4-BE49-F238E27FC236}">
              <a16:creationId xmlns:a16="http://schemas.microsoft.com/office/drawing/2014/main" id="{5E7B47D8-26C0-4090-B114-340CF76F6B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3" name="正方形/長方形 682">
          <a:extLst>
            <a:ext uri="{FF2B5EF4-FFF2-40B4-BE49-F238E27FC236}">
              <a16:creationId xmlns:a16="http://schemas.microsoft.com/office/drawing/2014/main" id="{5E14A8BD-F025-42DF-AF57-F57C800F16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4" name="正方形/長方形 683">
          <a:extLst>
            <a:ext uri="{FF2B5EF4-FFF2-40B4-BE49-F238E27FC236}">
              <a16:creationId xmlns:a16="http://schemas.microsoft.com/office/drawing/2014/main" id="{3229A22F-B888-4BCD-887E-1AADB058CDA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5" name="正方形/長方形 684">
          <a:extLst>
            <a:ext uri="{FF2B5EF4-FFF2-40B4-BE49-F238E27FC236}">
              <a16:creationId xmlns:a16="http://schemas.microsoft.com/office/drawing/2014/main" id="{76FEA044-1837-4F72-98A0-EB1C8647D57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6" name="正方形/長方形 685">
          <a:extLst>
            <a:ext uri="{FF2B5EF4-FFF2-40B4-BE49-F238E27FC236}">
              <a16:creationId xmlns:a16="http://schemas.microsoft.com/office/drawing/2014/main" id="{90EAA7FE-C0A4-4D05-93E2-3F43980381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7" name="テキスト ボックス 686">
          <a:extLst>
            <a:ext uri="{FF2B5EF4-FFF2-40B4-BE49-F238E27FC236}">
              <a16:creationId xmlns:a16="http://schemas.microsoft.com/office/drawing/2014/main" id="{0AE2E2D6-DF62-4587-9011-47E2CC78D5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8" name="直線コネクタ 687">
          <a:extLst>
            <a:ext uri="{FF2B5EF4-FFF2-40B4-BE49-F238E27FC236}">
              <a16:creationId xmlns:a16="http://schemas.microsoft.com/office/drawing/2014/main" id="{748BE43A-A9B0-40D5-B8C8-97D5CA62FD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89" name="テキスト ボックス 688">
          <a:extLst>
            <a:ext uri="{FF2B5EF4-FFF2-40B4-BE49-F238E27FC236}">
              <a16:creationId xmlns:a16="http://schemas.microsoft.com/office/drawing/2014/main" id="{48969A51-D172-4667-AFE7-0524FC5FF9A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90" name="直線コネクタ 689">
          <a:extLst>
            <a:ext uri="{FF2B5EF4-FFF2-40B4-BE49-F238E27FC236}">
              <a16:creationId xmlns:a16="http://schemas.microsoft.com/office/drawing/2014/main" id="{7EB3F982-A60C-4D62-B1A8-C59358B98AE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1" name="テキスト ボックス 690">
          <a:extLst>
            <a:ext uri="{FF2B5EF4-FFF2-40B4-BE49-F238E27FC236}">
              <a16:creationId xmlns:a16="http://schemas.microsoft.com/office/drawing/2014/main" id="{A319692F-7812-40C6-8C93-965ECAEE979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2" name="直線コネクタ 691">
          <a:extLst>
            <a:ext uri="{FF2B5EF4-FFF2-40B4-BE49-F238E27FC236}">
              <a16:creationId xmlns:a16="http://schemas.microsoft.com/office/drawing/2014/main" id="{E9E2E49E-1F8F-4A28-A311-4AE8343BB6F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3" name="テキスト ボックス 692">
          <a:extLst>
            <a:ext uri="{FF2B5EF4-FFF2-40B4-BE49-F238E27FC236}">
              <a16:creationId xmlns:a16="http://schemas.microsoft.com/office/drawing/2014/main" id="{6C436AAE-C614-4409-B3FE-2E1DD67219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4" name="直線コネクタ 693">
          <a:extLst>
            <a:ext uri="{FF2B5EF4-FFF2-40B4-BE49-F238E27FC236}">
              <a16:creationId xmlns:a16="http://schemas.microsoft.com/office/drawing/2014/main" id="{82B0F981-CEE7-4AC1-B1E7-B732A707C85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5" name="テキスト ボックス 694">
          <a:extLst>
            <a:ext uri="{FF2B5EF4-FFF2-40B4-BE49-F238E27FC236}">
              <a16:creationId xmlns:a16="http://schemas.microsoft.com/office/drawing/2014/main" id="{EB902128-BAC0-41F9-86AB-5BB80C13F1F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6" name="直線コネクタ 695">
          <a:extLst>
            <a:ext uri="{FF2B5EF4-FFF2-40B4-BE49-F238E27FC236}">
              <a16:creationId xmlns:a16="http://schemas.microsoft.com/office/drawing/2014/main" id="{658C528E-6243-4692-BBBE-3D8D74B5AA7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7" name="テキスト ボックス 696">
          <a:extLst>
            <a:ext uri="{FF2B5EF4-FFF2-40B4-BE49-F238E27FC236}">
              <a16:creationId xmlns:a16="http://schemas.microsoft.com/office/drawing/2014/main" id="{8F8C4879-D673-40DF-ACC8-126BE548402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8" name="直線コネクタ 697">
          <a:extLst>
            <a:ext uri="{FF2B5EF4-FFF2-40B4-BE49-F238E27FC236}">
              <a16:creationId xmlns:a16="http://schemas.microsoft.com/office/drawing/2014/main" id="{A1A149D7-6079-4B00-8B1C-9FB903514CA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9" name="テキスト ボックス 698">
          <a:extLst>
            <a:ext uri="{FF2B5EF4-FFF2-40B4-BE49-F238E27FC236}">
              <a16:creationId xmlns:a16="http://schemas.microsoft.com/office/drawing/2014/main" id="{5C85050D-F7B7-4247-AC73-FC2B8D0ACAC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0" name="直線コネクタ 699">
          <a:extLst>
            <a:ext uri="{FF2B5EF4-FFF2-40B4-BE49-F238E27FC236}">
              <a16:creationId xmlns:a16="http://schemas.microsoft.com/office/drawing/2014/main" id="{24917FA8-A9D7-45F4-9BB3-238492A410D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1" name="テキスト ボックス 700">
          <a:extLst>
            <a:ext uri="{FF2B5EF4-FFF2-40B4-BE49-F238E27FC236}">
              <a16:creationId xmlns:a16="http://schemas.microsoft.com/office/drawing/2014/main" id="{9E4C3E0F-BDEE-4080-9F16-6CB4F6E5C29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a:extLst>
            <a:ext uri="{FF2B5EF4-FFF2-40B4-BE49-F238E27FC236}">
              <a16:creationId xmlns:a16="http://schemas.microsoft.com/office/drawing/2014/main" id="{9E30C37F-9DCC-44AF-AA2B-CE61AE43A4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236F6C98-E99B-497C-855C-619FDEAB94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庁舎】&#10;一人当たり面積グラフ枠">
          <a:extLst>
            <a:ext uri="{FF2B5EF4-FFF2-40B4-BE49-F238E27FC236}">
              <a16:creationId xmlns:a16="http://schemas.microsoft.com/office/drawing/2014/main" id="{50B2AA4B-F7FE-40F6-8126-83AD7C02BBA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109</xdr:row>
      <xdr:rowOff>100693</xdr:rowOff>
    </xdr:to>
    <xdr:cxnSp macro="">
      <xdr:nvCxnSpPr>
        <xdr:cNvPr id="705" name="直線コネクタ 704">
          <a:extLst>
            <a:ext uri="{FF2B5EF4-FFF2-40B4-BE49-F238E27FC236}">
              <a16:creationId xmlns:a16="http://schemas.microsoft.com/office/drawing/2014/main" id="{3198EA04-AA30-4EA1-AACC-823D1950B325}"/>
            </a:ext>
          </a:extLst>
        </xdr:cNvPr>
        <xdr:cNvCxnSpPr/>
      </xdr:nvCxnSpPr>
      <xdr:spPr>
        <a:xfrm flipV="1">
          <a:off x="22160864" y="171754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104520</xdr:rowOff>
    </xdr:from>
    <xdr:ext cx="469744" cy="259045"/>
    <xdr:sp macro="" textlink="">
      <xdr:nvSpPr>
        <xdr:cNvPr id="706" name="【庁舎】&#10;一人当たり面積最小値テキスト">
          <a:extLst>
            <a:ext uri="{FF2B5EF4-FFF2-40B4-BE49-F238E27FC236}">
              <a16:creationId xmlns:a16="http://schemas.microsoft.com/office/drawing/2014/main" id="{C5ACF5DB-1532-4DFC-B40B-987B8A7ED1DE}"/>
            </a:ext>
          </a:extLst>
        </xdr:cNvPr>
        <xdr:cNvSpPr txBox="1"/>
      </xdr:nvSpPr>
      <xdr:spPr>
        <a:xfrm>
          <a:off x="22199600" y="187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100693</xdr:rowOff>
    </xdr:from>
    <xdr:to>
      <xdr:col>116</xdr:col>
      <xdr:colOff>152400</xdr:colOff>
      <xdr:row>109</xdr:row>
      <xdr:rowOff>100693</xdr:rowOff>
    </xdr:to>
    <xdr:cxnSp macro="">
      <xdr:nvCxnSpPr>
        <xdr:cNvPr id="707" name="直線コネクタ 706">
          <a:extLst>
            <a:ext uri="{FF2B5EF4-FFF2-40B4-BE49-F238E27FC236}">
              <a16:creationId xmlns:a16="http://schemas.microsoft.com/office/drawing/2014/main" id="{E11CE2D8-86D0-4A8F-8BF9-0D159196DCC2}"/>
            </a:ext>
          </a:extLst>
        </xdr:cNvPr>
        <xdr:cNvCxnSpPr/>
      </xdr:nvCxnSpPr>
      <xdr:spPr>
        <a:xfrm>
          <a:off x="22072600" y="187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08" name="【庁舎】&#10;一人当たり面積最大値テキスト">
          <a:extLst>
            <a:ext uri="{FF2B5EF4-FFF2-40B4-BE49-F238E27FC236}">
              <a16:creationId xmlns:a16="http://schemas.microsoft.com/office/drawing/2014/main" id="{C22E7018-ED6C-4E4D-85FD-A504C4C23E47}"/>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09" name="直線コネクタ 708">
          <a:extLst>
            <a:ext uri="{FF2B5EF4-FFF2-40B4-BE49-F238E27FC236}">
              <a16:creationId xmlns:a16="http://schemas.microsoft.com/office/drawing/2014/main" id="{9B699583-3EDB-4BFD-B992-9303BC76378C}"/>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710" name="【庁舎】&#10;一人当たり面積平均値テキスト">
          <a:extLst>
            <a:ext uri="{FF2B5EF4-FFF2-40B4-BE49-F238E27FC236}">
              <a16:creationId xmlns:a16="http://schemas.microsoft.com/office/drawing/2014/main" id="{6A4EBB36-126E-4AF8-91FE-E6DE5B78170B}"/>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711" name="フローチャート: 判断 710">
          <a:extLst>
            <a:ext uri="{FF2B5EF4-FFF2-40B4-BE49-F238E27FC236}">
              <a16:creationId xmlns:a16="http://schemas.microsoft.com/office/drawing/2014/main" id="{99A3E016-E14E-4745-9054-B4CF12B356BD}"/>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712" name="フローチャート: 判断 711">
          <a:extLst>
            <a:ext uri="{FF2B5EF4-FFF2-40B4-BE49-F238E27FC236}">
              <a16:creationId xmlns:a16="http://schemas.microsoft.com/office/drawing/2014/main" id="{9B48EDB8-1FF0-4CB7-8EB6-5D910CA1BDE4}"/>
            </a:ext>
          </a:extLst>
        </xdr:cNvPr>
        <xdr:cNvSpPr/>
      </xdr:nvSpPr>
      <xdr:spPr>
        <a:xfrm>
          <a:off x="21272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132097</xdr:rowOff>
    </xdr:from>
    <xdr:ext cx="469744" cy="259045"/>
    <xdr:sp macro="" textlink="">
      <xdr:nvSpPr>
        <xdr:cNvPr id="713" name="n_1aveValue【庁舎】&#10;一人当たり面積">
          <a:extLst>
            <a:ext uri="{FF2B5EF4-FFF2-40B4-BE49-F238E27FC236}">
              <a16:creationId xmlns:a16="http://schemas.microsoft.com/office/drawing/2014/main" id="{4CF1399D-CE46-4500-9064-0159F61E9EA0}"/>
            </a:ext>
          </a:extLst>
        </xdr:cNvPr>
        <xdr:cNvSpPr txBox="1"/>
      </xdr:nvSpPr>
      <xdr:spPr>
        <a:xfrm>
          <a:off x="210757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162561</xdr:rowOff>
    </xdr:from>
    <xdr:to>
      <xdr:col>107</xdr:col>
      <xdr:colOff>101600</xdr:colOff>
      <xdr:row>107</xdr:row>
      <xdr:rowOff>92711</xdr:rowOff>
    </xdr:to>
    <xdr:sp macro="" textlink="">
      <xdr:nvSpPr>
        <xdr:cNvPr id="714" name="フローチャート: 判断 713">
          <a:extLst>
            <a:ext uri="{FF2B5EF4-FFF2-40B4-BE49-F238E27FC236}">
              <a16:creationId xmlns:a16="http://schemas.microsoft.com/office/drawing/2014/main" id="{706CDD62-AC13-4338-A690-29FC385F78F6}"/>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109238</xdr:rowOff>
    </xdr:from>
    <xdr:ext cx="469744" cy="259045"/>
    <xdr:sp macro="" textlink="">
      <xdr:nvSpPr>
        <xdr:cNvPr id="715" name="n_2aveValue【庁舎】&#10;一人当たり面積">
          <a:extLst>
            <a:ext uri="{FF2B5EF4-FFF2-40B4-BE49-F238E27FC236}">
              <a16:creationId xmlns:a16="http://schemas.microsoft.com/office/drawing/2014/main" id="{191D9CE1-9A90-4C4F-9B80-70560655589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F2A94756-EBE8-4440-9EEF-C5C9D440AB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6EF4B256-9C70-48A9-AF9A-68FC4CB225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CEE0E439-91D4-451B-B81E-D477F1B1CD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4341CD1D-3380-4ED7-A1CF-781C6C8D9D2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2FD2A8C6-0D1C-40CB-BB16-02E9E8334E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109</xdr:row>
      <xdr:rowOff>56424</xdr:rowOff>
    </xdr:from>
    <xdr:to>
      <xdr:col>112</xdr:col>
      <xdr:colOff>38100</xdr:colOff>
      <xdr:row>109</xdr:row>
      <xdr:rowOff>158024</xdr:rowOff>
    </xdr:to>
    <xdr:sp macro="" textlink="">
      <xdr:nvSpPr>
        <xdr:cNvPr id="721" name="楕円 720">
          <a:extLst>
            <a:ext uri="{FF2B5EF4-FFF2-40B4-BE49-F238E27FC236}">
              <a16:creationId xmlns:a16="http://schemas.microsoft.com/office/drawing/2014/main" id="{07D3623C-2115-47F0-A5F0-3F2331A7A232}"/>
            </a:ext>
          </a:extLst>
        </xdr:cNvPr>
        <xdr:cNvSpPr/>
      </xdr:nvSpPr>
      <xdr:spPr>
        <a:xfrm>
          <a:off x="21272500" y="187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109</xdr:row>
      <xdr:rowOff>62956</xdr:rowOff>
    </xdr:from>
    <xdr:to>
      <xdr:col>107</xdr:col>
      <xdr:colOff>101600</xdr:colOff>
      <xdr:row>109</xdr:row>
      <xdr:rowOff>164556</xdr:rowOff>
    </xdr:to>
    <xdr:sp macro="" textlink="">
      <xdr:nvSpPr>
        <xdr:cNvPr id="722" name="楕円 721">
          <a:extLst>
            <a:ext uri="{FF2B5EF4-FFF2-40B4-BE49-F238E27FC236}">
              <a16:creationId xmlns:a16="http://schemas.microsoft.com/office/drawing/2014/main" id="{98EEAE97-C315-4AB9-A463-5D5323B77777}"/>
            </a:ext>
          </a:extLst>
        </xdr:cNvPr>
        <xdr:cNvSpPr/>
      </xdr:nvSpPr>
      <xdr:spPr>
        <a:xfrm>
          <a:off x="20383500" y="187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107224</xdr:rowOff>
    </xdr:from>
    <xdr:to>
      <xdr:col>111</xdr:col>
      <xdr:colOff>177800</xdr:colOff>
      <xdr:row>109</xdr:row>
      <xdr:rowOff>113756</xdr:rowOff>
    </xdr:to>
    <xdr:cxnSp macro="">
      <xdr:nvCxnSpPr>
        <xdr:cNvPr id="723" name="直線コネクタ 722">
          <a:extLst>
            <a:ext uri="{FF2B5EF4-FFF2-40B4-BE49-F238E27FC236}">
              <a16:creationId xmlns:a16="http://schemas.microsoft.com/office/drawing/2014/main" id="{7AB5A824-3D09-4E43-BD2A-288D09FD4550}"/>
            </a:ext>
          </a:extLst>
        </xdr:cNvPr>
        <xdr:cNvCxnSpPr/>
      </xdr:nvCxnSpPr>
      <xdr:spPr>
        <a:xfrm flipV="1">
          <a:off x="20434300" y="187952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149151</xdr:rowOff>
    </xdr:from>
    <xdr:ext cx="469744" cy="259045"/>
    <xdr:sp macro="" textlink="">
      <xdr:nvSpPr>
        <xdr:cNvPr id="724" name="n_1mainValue【庁舎】&#10;一人当たり面積">
          <a:extLst>
            <a:ext uri="{FF2B5EF4-FFF2-40B4-BE49-F238E27FC236}">
              <a16:creationId xmlns:a16="http://schemas.microsoft.com/office/drawing/2014/main" id="{C7729FA3-19E4-4558-A31A-B6588B36A1D0}"/>
            </a:ext>
          </a:extLst>
        </xdr:cNvPr>
        <xdr:cNvSpPr txBox="1"/>
      </xdr:nvSpPr>
      <xdr:spPr>
        <a:xfrm>
          <a:off x="21075727" y="188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155683</xdr:rowOff>
    </xdr:from>
    <xdr:ext cx="469744" cy="259045"/>
    <xdr:sp macro="" textlink="">
      <xdr:nvSpPr>
        <xdr:cNvPr id="725" name="n_2mainValue【庁舎】&#10;一人当たり面積">
          <a:extLst>
            <a:ext uri="{FF2B5EF4-FFF2-40B4-BE49-F238E27FC236}">
              <a16:creationId xmlns:a16="http://schemas.microsoft.com/office/drawing/2014/main" id="{CEF86044-96B4-483B-B4BA-F27775AA0643}"/>
            </a:ext>
          </a:extLst>
        </xdr:cNvPr>
        <xdr:cNvSpPr txBox="1"/>
      </xdr:nvSpPr>
      <xdr:spPr>
        <a:xfrm>
          <a:off x="20199427" y="1884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a:extLst>
            <a:ext uri="{FF2B5EF4-FFF2-40B4-BE49-F238E27FC236}">
              <a16:creationId xmlns:a16="http://schemas.microsoft.com/office/drawing/2014/main" id="{28451317-D3AF-4BAD-B28F-2163FBAC4D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a:extLst>
            <a:ext uri="{FF2B5EF4-FFF2-40B4-BE49-F238E27FC236}">
              <a16:creationId xmlns:a16="http://schemas.microsoft.com/office/drawing/2014/main" id="{E9FA9066-EBCA-4AC6-B1F6-9E11CBA39C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a:extLst>
            <a:ext uri="{FF2B5EF4-FFF2-40B4-BE49-F238E27FC236}">
              <a16:creationId xmlns:a16="http://schemas.microsoft.com/office/drawing/2014/main" id="{127C1E9D-F1AB-4A9D-BCFD-C60C4A7FE4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年度において町全体の有形固定資産減価償却率の平均である</a:t>
          </a:r>
          <a:r>
            <a:rPr kumimoji="1" lang="en-US" altLang="ja-JP" sz="1300">
              <a:latin typeface="ＭＳ Ｐゴシック" panose="020B0600070205080204" pitchFamily="50" charset="-128"/>
              <a:ea typeface="ＭＳ Ｐゴシック" panose="020B0600070205080204" pitchFamily="50" charset="-128"/>
            </a:rPr>
            <a:t>68.1%</a:t>
          </a:r>
          <a:r>
            <a:rPr kumimoji="1" lang="ja-JP" altLang="en-US" sz="1300">
              <a:latin typeface="ＭＳ Ｐゴシック" panose="020B0600070205080204" pitchFamily="50" charset="-128"/>
              <a:ea typeface="ＭＳ Ｐゴシック" panose="020B0600070205080204" pitchFamily="50" charset="-128"/>
            </a:rPr>
            <a:t>を超える施設のうち、福祉施設、庁舎が類似団体の平均を上回っている状況にあります。福祉施設については、現状の利用状況を踏まえ集約化、複合化も視野に入れながら今後の在り方を検討します。また、庁舎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年度に耐震改修工事、令和元年度にエレベータ設置工事、議場改修工事を実施しているため、適切な維持保全に取り組みます。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
15,765
19.43
6,234,762
6,120,256
110,681
4,172,157
5,729,883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単年度における財政力指数は、平成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年度と比べると税収等の増収と比例して基準財政収入額が伸びたことにより財政力指数も上昇しております。それに伴い３か年平均も横ばいを維持しております。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町は工業地帯を有し、法人町民税による財政影響を受けやすい構造となっており、そのことは基準財政収入額にも大きく影響を及ぼします。そのことからも、今後も引き続き産業支援及び活性化に努め、安定的な歳入確保を目指します。</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9182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112485</xdr:rowOff>
    </xdr:from>
    <xdr:to>
      <xdr:col>11</xdr:col>
      <xdr:colOff>82550</xdr:colOff>
      <xdr:row>43</xdr:row>
      <xdr:rowOff>42635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103612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の経常収支比率については、平成２８年度と比較すると、物件費及び公債費は減少しているものの、繰出金及び扶助費等の伸びにより、経常経費が増加しているのに対し、経常一般財源が減少していることが経常収支比率の伸びに影響を及ぼしており、一層の歳出抑制を図る必要があります。</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169672</xdr:rowOff>
    </xdr:from>
    <xdr:to>
      <xdr:col>23</xdr:col>
      <xdr:colOff>133350</xdr:colOff>
      <xdr:row>65</xdr:row>
      <xdr:rowOff>128524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4247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64</xdr:row>
      <xdr:rowOff>169672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9769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66</xdr:row>
      <xdr:rowOff>14986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97692"/>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67</xdr:row>
      <xdr:rowOff>17272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3068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145051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118872</xdr:rowOff>
    </xdr:from>
    <xdr:to>
      <xdr:col>19</xdr:col>
      <xdr:colOff>184150</xdr:colOff>
      <xdr:row>65</xdr:row>
      <xdr:rowOff>49022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60469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135636</xdr:rowOff>
    </xdr:from>
    <xdr:to>
      <xdr:col>11</xdr:col>
      <xdr:colOff>82550</xdr:colOff>
      <xdr:row>66</xdr:row>
      <xdr:rowOff>65786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50563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137922</xdr:rowOff>
    </xdr:from>
    <xdr:to>
      <xdr:col>7</xdr:col>
      <xdr:colOff>31750</xdr:colOff>
      <xdr:row>67</xdr:row>
      <xdr:rowOff>68072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52849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行財政改革による人件費の削減の効果が表れ、前年度に引き続き類似団体平均を大きく下回る結果が表れておりますので、引き続き人件費及び物件費等の抑制を図りながらの行財政運営を行ってまいります。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167545</xdr:rowOff>
    </xdr:from>
    <xdr:to>
      <xdr:col>23</xdr:col>
      <xdr:colOff>133350</xdr:colOff>
      <xdr:row>81</xdr:row>
      <xdr:rowOff>8449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883545"/>
          <a:ext cx="8382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166966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25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3921</xdr:rowOff>
    </xdr:from>
    <xdr:to>
      <xdr:col>19</xdr:col>
      <xdr:colOff>133350</xdr:colOff>
      <xdr:row>81</xdr:row>
      <xdr:rowOff>8449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91371"/>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99223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2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124329</xdr:rowOff>
    </xdr:from>
    <xdr:to>
      <xdr:col>15</xdr:col>
      <xdr:colOff>82550</xdr:colOff>
      <xdr:row>81</xdr:row>
      <xdr:rowOff>3921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40329"/>
          <a:ext cx="889000" cy="5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97501</xdr:rowOff>
    </xdr:from>
    <xdr:to>
      <xdr:col>15</xdr:col>
      <xdr:colOff>133350</xdr:colOff>
      <xdr:row>83</xdr:row>
      <xdr:rowOff>27651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12428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4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116156</xdr:rowOff>
    </xdr:from>
    <xdr:to>
      <xdr:col>11</xdr:col>
      <xdr:colOff>31750</xdr:colOff>
      <xdr:row>80</xdr:row>
      <xdr:rowOff>124329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32156"/>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68095</xdr:rowOff>
    </xdr:from>
    <xdr:to>
      <xdr:col>11</xdr:col>
      <xdr:colOff>82550</xdr:colOff>
      <xdr:row>82</xdr:row>
      <xdr:rowOff>169695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151478</xdr:rowOff>
    </xdr:from>
    <xdr:to>
      <xdr:col>7</xdr:col>
      <xdr:colOff>31750</xdr:colOff>
      <xdr:row>82</xdr:row>
      <xdr:rowOff>81628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66405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2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116745</xdr:rowOff>
    </xdr:from>
    <xdr:to>
      <xdr:col>23</xdr:col>
      <xdr:colOff>184150</xdr:colOff>
      <xdr:row>81</xdr:row>
      <xdr:rowOff>46895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3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38022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5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129099</xdr:rowOff>
    </xdr:from>
    <xdr:to>
      <xdr:col>19</xdr:col>
      <xdr:colOff>184150</xdr:colOff>
      <xdr:row>81</xdr:row>
      <xdr:rowOff>59249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4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69426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13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124571</xdr:rowOff>
    </xdr:from>
    <xdr:to>
      <xdr:col>15</xdr:col>
      <xdr:colOff>133350</xdr:colOff>
      <xdr:row>81</xdr:row>
      <xdr:rowOff>54721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4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64898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0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73529</xdr:rowOff>
    </xdr:from>
    <xdr:to>
      <xdr:col>11</xdr:col>
      <xdr:colOff>82550</xdr:colOff>
      <xdr:row>81</xdr:row>
      <xdr:rowOff>3679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5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65356</xdr:rowOff>
    </xdr:from>
    <xdr:to>
      <xdr:col>7</xdr:col>
      <xdr:colOff>31750</xdr:colOff>
      <xdr:row>80</xdr:row>
      <xdr:rowOff>166956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5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平成２８年度に引き続き類似団体平均を下回っておりますので、引き続き適正な給与管理に取り組みます。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109361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1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149578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1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160161</xdr:rowOff>
    </xdr:from>
    <xdr:to>
      <xdr:col>72</xdr:col>
      <xdr:colOff>203200</xdr:colOff>
      <xdr:row>84</xdr:row>
      <xdr:rowOff>149578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905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109361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905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109361</xdr:rowOff>
    </xdr:from>
    <xdr:to>
      <xdr:col>68</xdr:col>
      <xdr:colOff>203200</xdr:colOff>
      <xdr:row>84</xdr:row>
      <xdr:rowOff>39511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行財政改革の一環として定員適正化計画に基づき、職員を削減しながら適正管理に努めてきた結果、類似団体の平均を下回っております。今後も人件費の抑制を図りながら、最小の経費で最大のサービスが提供できるよう、人材区政を行いながら、適正な行政サービスに努めてまいり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159748</xdr:rowOff>
    </xdr:from>
    <xdr:to>
      <xdr:col>81</xdr:col>
      <xdr:colOff>44450</xdr:colOff>
      <xdr:row>58</xdr:row>
      <xdr:rowOff>168366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03848"/>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160400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47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140788</xdr:rowOff>
    </xdr:from>
    <xdr:to>
      <xdr:col>77</xdr:col>
      <xdr:colOff>44450</xdr:colOff>
      <xdr:row>58</xdr:row>
      <xdr:rowOff>159748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84888"/>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80843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3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111488</xdr:rowOff>
    </xdr:from>
    <xdr:to>
      <xdr:col>72</xdr:col>
      <xdr:colOff>203200</xdr:colOff>
      <xdr:row>58</xdr:row>
      <xdr:rowOff>140788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55588"/>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99423</xdr:rowOff>
    </xdr:from>
    <xdr:to>
      <xdr:col>68</xdr:col>
      <xdr:colOff>152400</xdr:colOff>
      <xdr:row>58</xdr:row>
      <xdr:rowOff>111488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435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74567</xdr:rowOff>
    </xdr:from>
    <xdr:to>
      <xdr:col>68</xdr:col>
      <xdr:colOff>203200</xdr:colOff>
      <xdr:row>61</xdr:row>
      <xdr:rowOff>4717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160944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117566</xdr:rowOff>
    </xdr:from>
    <xdr:to>
      <xdr:col>81</xdr:col>
      <xdr:colOff>95250</xdr:colOff>
      <xdr:row>59</xdr:row>
      <xdr:rowOff>47716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38843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8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108948</xdr:rowOff>
    </xdr:from>
    <xdr:to>
      <xdr:col>77</xdr:col>
      <xdr:colOff>95250</xdr:colOff>
      <xdr:row>59</xdr:row>
      <xdr:rowOff>39098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49275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21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89988</xdr:rowOff>
    </xdr:from>
    <xdr:to>
      <xdr:col>73</xdr:col>
      <xdr:colOff>44450</xdr:colOff>
      <xdr:row>59</xdr:row>
      <xdr:rowOff>20138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30315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60688</xdr:rowOff>
    </xdr:from>
    <xdr:to>
      <xdr:col>68</xdr:col>
      <xdr:colOff>203200</xdr:colOff>
      <xdr:row>58</xdr:row>
      <xdr:rowOff>162288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48623</xdr:rowOff>
    </xdr:from>
    <xdr:to>
      <xdr:col>64</xdr:col>
      <xdr:colOff>152400</xdr:colOff>
      <xdr:row>58</xdr:row>
      <xdr:rowOff>150223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160400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平均を上回っておりますが、地方債に頼らない国等の補助金等を活用した財政運営に取り組んできた結果、地方債残高が減少し、年々着実に減少しております。今後も引き続き、適正な地方債の管理運営に取り組むことで、比率は減少していく見込みとなっており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87206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00233"/>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59283</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43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87206</xdr:rowOff>
    </xdr:from>
    <xdr:to>
      <xdr:col>81</xdr:col>
      <xdr:colOff>133350</xdr:colOff>
      <xdr:row>43</xdr:row>
      <xdr:rowOff>87206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45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42</xdr:row>
      <xdr:rowOff>41487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41304"/>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43</xdr:row>
      <xdr:rowOff>14817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2423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44</xdr:row>
      <xdr:rowOff>4233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38716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116840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54803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104581</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類似団体と比較しますと、平均値を上回っておりますが、地方債の借入及び償還につきまして、計画的に実施してきたことにより、平成２８年度に比べて約</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％改善しております。今後も引き続き、将来負担比率ついては、財政健全化に取り組むことで減少していく見込みとなっております。</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65919</xdr:rowOff>
    </xdr:from>
    <xdr:to>
      <xdr:col>81</xdr:col>
      <xdr:colOff>44450</xdr:colOff>
      <xdr:row>19</xdr:row>
      <xdr:rowOff>157601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152019"/>
          <a:ext cx="838200" cy="2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4553</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76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157601</xdr:rowOff>
    </xdr:from>
    <xdr:to>
      <xdr:col>77</xdr:col>
      <xdr:colOff>44450</xdr:colOff>
      <xdr:row>21</xdr:row>
      <xdr:rowOff>49107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3415151"/>
          <a:ext cx="889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35137</xdr:rowOff>
    </xdr:from>
    <xdr:to>
      <xdr:col>77</xdr:col>
      <xdr:colOff>95250</xdr:colOff>
      <xdr:row>16</xdr:row>
      <xdr:rowOff>136737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146914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4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49107</xdr:rowOff>
    </xdr:from>
    <xdr:to>
      <xdr:col>72</xdr:col>
      <xdr:colOff>203200</xdr:colOff>
      <xdr:row>22</xdr:row>
      <xdr:rowOff>39672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649557"/>
          <a:ext cx="8890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17840</xdr:rowOff>
    </xdr:from>
    <xdr:to>
      <xdr:col>68</xdr:col>
      <xdr:colOff>152400</xdr:colOff>
      <xdr:row>22</xdr:row>
      <xdr:rowOff>39672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378974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78800</xdr:rowOff>
    </xdr:from>
    <xdr:to>
      <xdr:col>68</xdr:col>
      <xdr:colOff>203200</xdr:colOff>
      <xdr:row>17</xdr:row>
      <xdr:rowOff>8950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19127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146594</xdr:rowOff>
    </xdr:from>
    <xdr:to>
      <xdr:col>64</xdr:col>
      <xdr:colOff>152400</xdr:colOff>
      <xdr:row>17</xdr:row>
      <xdr:rowOff>76744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86921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65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15119</xdr:rowOff>
    </xdr:from>
    <xdr:to>
      <xdr:col>81</xdr:col>
      <xdr:colOff>95250</xdr:colOff>
      <xdr:row>18</xdr:row>
      <xdr:rowOff>116719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1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158646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07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106801</xdr:rowOff>
    </xdr:from>
    <xdr:to>
      <xdr:col>77</xdr:col>
      <xdr:colOff>95250</xdr:colOff>
      <xdr:row>20</xdr:row>
      <xdr:rowOff>36951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21728</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45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169757</xdr:rowOff>
    </xdr:from>
    <xdr:to>
      <xdr:col>73</xdr:col>
      <xdr:colOff>44450</xdr:colOff>
      <xdr:row>21</xdr:row>
      <xdr:rowOff>99907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5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84684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68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160322</xdr:rowOff>
    </xdr:from>
    <xdr:to>
      <xdr:col>68</xdr:col>
      <xdr:colOff>203200</xdr:colOff>
      <xdr:row>22</xdr:row>
      <xdr:rowOff>90472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7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75249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8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138490</xdr:rowOff>
    </xdr:from>
    <xdr:to>
      <xdr:col>64</xdr:col>
      <xdr:colOff>152400</xdr:colOff>
      <xdr:row>22</xdr:row>
      <xdr:rowOff>68640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7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53417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82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
15,765
19.43
6,234,762
6,120,256
110,681
4,172,157
5,729,883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適正化管理計画を進めてきた結果、類似団体の平均を下回っておりますが、今後も引き続き人件費の適正化を図りながら、住民サービスを提供を行うため職員の質の向上、適正配置等も進めていく必要があ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物件費につきましては、ふるさと納税事業の増収による諸経費が増加したものの、国の交付金を活用した地方創生事業が減少したため、全体としては平成２８年度と比べ横ばいとなっております。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55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15</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15</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67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全国的にも扶助費をはじめとした社会保障費の伸びは自治体の喫緊の課題となっております。本町においても、毎年度扶助費は増加しており、経常経費に占める扶助費の割合も年々増加しております。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その他、近年では子ども子育て支援新制度に伴う施設型給付費の増加も顕著であり、引き続き扶助費の伸びが懸念されています。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92710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64787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92710</xdr:rowOff>
    </xdr:from>
    <xdr:to>
      <xdr:col>24</xdr:col>
      <xdr:colOff>114300</xdr:colOff>
      <xdr:row>61</xdr:row>
      <xdr:rowOff>92710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24130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127017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68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55</xdr:row>
      <xdr:rowOff>138430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024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53</xdr:row>
      <xdr:rowOff>115570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0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2557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64770</xdr:rowOff>
    </xdr:from>
    <xdr:to>
      <xdr:col>11</xdr:col>
      <xdr:colOff>60325</xdr:colOff>
      <xdr:row>53</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64770</xdr:rowOff>
    </xdr:from>
    <xdr:to>
      <xdr:col>6</xdr:col>
      <xdr:colOff>171450</xdr:colOff>
      <xdr:row>53</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その他については、下水道事業の法適に伴い、繰出金から支出科目を変更したことに伴い、平成２８年度と比較すると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％の減少となっております。しかしながら、医療特別会計への繰出金は増加傾向にあり、引き続き、予防事業事業を推進し、繰出金の抑制に努めます。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148227</xdr:rowOff>
    </xdr:from>
    <xdr:to>
      <xdr:col>82</xdr:col>
      <xdr:colOff>107950</xdr:colOff>
      <xdr:row>59</xdr:row>
      <xdr:rowOff>125367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5077"/>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97444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1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125367</xdr:rowOff>
    </xdr:from>
    <xdr:to>
      <xdr:col>82</xdr:col>
      <xdr:colOff>196850</xdr:colOff>
      <xdr:row>59</xdr:row>
      <xdr:rowOff>125367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63154</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148227</xdr:rowOff>
    </xdr:from>
    <xdr:to>
      <xdr:col>82</xdr:col>
      <xdr:colOff>196850</xdr:colOff>
      <xdr:row>53</xdr:row>
      <xdr:rowOff>148227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59</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09843"/>
          <a:ext cx="8382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27396</xdr:rowOff>
    </xdr:from>
    <xdr:to>
      <xdr:col>78</xdr:col>
      <xdr:colOff>69850</xdr:colOff>
      <xdr:row>59</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429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66403</xdr:rowOff>
    </xdr:from>
    <xdr:to>
      <xdr:col>78</xdr:col>
      <xdr:colOff>120650</xdr:colOff>
      <xdr:row>56</xdr:row>
      <xdr:rowOff>168003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27396</xdr:rowOff>
    </xdr:from>
    <xdr:to>
      <xdr:col>73</xdr:col>
      <xdr:colOff>180975</xdr:colOff>
      <xdr:row>60</xdr:row>
      <xdr:rowOff>25763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4294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159476</xdr:rowOff>
    </xdr:from>
    <xdr:to>
      <xdr:col>74</xdr:col>
      <xdr:colOff>31750</xdr:colOff>
      <xdr:row>56</xdr:row>
      <xdr:rowOff>89626</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99803</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25763</xdr:rowOff>
    </xdr:from>
    <xdr:to>
      <xdr:col>69</xdr:col>
      <xdr:colOff>92075</xdr:colOff>
      <xdr:row>61</xdr:row>
      <xdr:rowOff>50256</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1276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148046</xdr:rowOff>
    </xdr:from>
    <xdr:to>
      <xdr:col>74</xdr:col>
      <xdr:colOff>31750</xdr:colOff>
      <xdr:row>59</xdr:row>
      <xdr:rowOff>78196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62973</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7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146413</xdr:rowOff>
    </xdr:from>
    <xdr:to>
      <xdr:col>69</xdr:col>
      <xdr:colOff>142875</xdr:colOff>
      <xdr:row>60</xdr:row>
      <xdr:rowOff>76563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61340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4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170906</xdr:rowOff>
    </xdr:from>
    <xdr:to>
      <xdr:col>65</xdr:col>
      <xdr:colOff>53975</xdr:colOff>
      <xdr:row>61</xdr:row>
      <xdr:rowOff>101056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5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85833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4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補助費等については、平成２８度と比較すると</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％の増加となっており、類似団体と比較しても大きく平均を上回っております。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これは、企業の不振に伴う過年度還付金の増加及び下水道企業会計の法適に伴う繰出金の支出形態を繰出金から負担金及び出資金に変更したために増加したことが大きな要因です。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27940</xdr:rowOff>
    </xdr:from>
    <xdr:to>
      <xdr:col>82</xdr:col>
      <xdr:colOff>107950</xdr:colOff>
      <xdr:row>41</xdr:row>
      <xdr:rowOff>85090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4304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27940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459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39</xdr:row>
      <xdr:rowOff>8890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4592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8890</xdr:rowOff>
    </xdr:from>
    <xdr:to>
      <xdr:col>69</xdr:col>
      <xdr:colOff>92075</xdr:colOff>
      <xdr:row>39</xdr:row>
      <xdr:rowOff>8890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34290</xdr:rowOff>
    </xdr:from>
    <xdr:to>
      <xdr:col>82</xdr:col>
      <xdr:colOff>158750</xdr:colOff>
      <xdr:row>41</xdr:row>
      <xdr:rowOff>135890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114317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148590</xdr:rowOff>
    </xdr:from>
    <xdr:to>
      <xdr:col>78</xdr:col>
      <xdr:colOff>120650</xdr:colOff>
      <xdr:row>38</xdr:row>
      <xdr:rowOff>78740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63517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129540</xdr:rowOff>
    </xdr:from>
    <xdr:to>
      <xdr:col>69</xdr:col>
      <xdr:colOff>142875</xdr:colOff>
      <xdr:row>39</xdr:row>
      <xdr:rowOff>59690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44467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129540</xdr:rowOff>
    </xdr:from>
    <xdr:to>
      <xdr:col>65</xdr:col>
      <xdr:colOff>53975</xdr:colOff>
      <xdr:row>39</xdr:row>
      <xdr:rowOff>59690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44467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全国平均を下回っており、公債費は年々着実に減少しております。今後も引き続き、起債事業を適正管理し、公債費の抑制を図りながら、健全な財政運営に努めてまいります。</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96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66039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92711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953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経常経費における補助費及び繰出金等の構成比が高く、類似団体と比べて大きく上回っております。また、扶助費の伸びも顕著であり、引き続き社会保障関連経費の抑制に努めます。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また、平成２９年度は一部事務組合負担金等の伸びにより前年度比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％の増加となっております。</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149860</xdr:rowOff>
    </xdr:from>
    <xdr:to>
      <xdr:col>82</xdr:col>
      <xdr:colOff>107950</xdr:colOff>
      <xdr:row>79</xdr:row>
      <xdr:rowOff>56135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94260"/>
          <a:ext cx="0" cy="1106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28212</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56135</xdr:rowOff>
    </xdr:from>
    <xdr:to>
      <xdr:col>82</xdr:col>
      <xdr:colOff>196850</xdr:colOff>
      <xdr:row>79</xdr:row>
      <xdr:rowOff>56135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60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64787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149860</xdr:rowOff>
    </xdr:from>
    <xdr:to>
      <xdr:col>82</xdr:col>
      <xdr:colOff>196850</xdr:colOff>
      <xdr:row>72</xdr:row>
      <xdr:rowOff>149860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56135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77239"/>
          <a:ext cx="8382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24147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49224"/>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142494</xdr:rowOff>
    </xdr:from>
    <xdr:to>
      <xdr:col>78</xdr:col>
      <xdr:colOff>120650</xdr:colOff>
      <xdr:row>76</xdr:row>
      <xdr:rowOff>72644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79</xdr:row>
      <xdr:rowOff>51563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49224"/>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51563</xdr:rowOff>
    </xdr:from>
    <xdr:to>
      <xdr:col>69</xdr:col>
      <xdr:colOff>92075</xdr:colOff>
      <xdr:row>79</xdr:row>
      <xdr:rowOff>156718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5961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85362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763</xdr:rowOff>
    </xdr:from>
    <xdr:to>
      <xdr:col>69</xdr:col>
      <xdr:colOff>142875</xdr:colOff>
      <xdr:row>79</xdr:row>
      <xdr:rowOff>102363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87140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105918</xdr:rowOff>
    </xdr:from>
    <xdr:to>
      <xdr:col>65</xdr:col>
      <xdr:colOff>53975</xdr:colOff>
      <xdr:row>80</xdr:row>
      <xdr:rowOff>36068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20845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5673</xdr:rowOff>
    </xdr:from>
    <xdr:to>
      <xdr:col>29</xdr:col>
      <xdr:colOff>127000</xdr:colOff>
      <xdr:row>19</xdr:row>
      <xdr:rowOff>8220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10848"/>
          <a:ext cx="6477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86615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05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5673</xdr:rowOff>
    </xdr:from>
    <xdr:to>
      <xdr:col>26</xdr:col>
      <xdr:colOff>50800</xdr:colOff>
      <xdr:row>19</xdr:row>
      <xdr:rowOff>25512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10848"/>
          <a:ext cx="698500" cy="1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88547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07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25512</xdr:rowOff>
    </xdr:from>
    <xdr:to>
      <xdr:col>22</xdr:col>
      <xdr:colOff>114300</xdr:colOff>
      <xdr:row>19</xdr:row>
      <xdr:rowOff>94811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0687"/>
          <a:ext cx="698500" cy="6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132405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94811</xdr:rowOff>
    </xdr:from>
    <xdr:to>
      <xdr:col>18</xdr:col>
      <xdr:colOff>177800</xdr:colOff>
      <xdr:row>19</xdr:row>
      <xdr:rowOff>104624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99986"/>
          <a:ext cx="698500" cy="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128870</xdr:rowOff>
    </xdr:from>
    <xdr:to>
      <xdr:col>29</xdr:col>
      <xdr:colOff>177800</xdr:colOff>
      <xdr:row>19</xdr:row>
      <xdr:rowOff>59020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100947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34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126323</xdr:rowOff>
    </xdr:from>
    <xdr:to>
      <xdr:col>26</xdr:col>
      <xdr:colOff>101600</xdr:colOff>
      <xdr:row>19</xdr:row>
      <xdr:rowOff>56473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41250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4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146162</xdr:rowOff>
    </xdr:from>
    <xdr:to>
      <xdr:col>22</xdr:col>
      <xdr:colOff>165100</xdr:colOff>
      <xdr:row>19</xdr:row>
      <xdr:rowOff>76312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7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61089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6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44011</xdr:rowOff>
    </xdr:from>
    <xdr:to>
      <xdr:col>19</xdr:col>
      <xdr:colOff>38100</xdr:colOff>
      <xdr:row>19</xdr:row>
      <xdr:rowOff>145611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9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130388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53824</xdr:rowOff>
    </xdr:from>
    <xdr:to>
      <xdr:col>15</xdr:col>
      <xdr:colOff>101600</xdr:colOff>
      <xdr:row>19</xdr:row>
      <xdr:rowOff>155424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140201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4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75440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303342</xdr:rowOff>
    </xdr:from>
    <xdr:to>
      <xdr:col>29</xdr:col>
      <xdr:colOff>127000</xdr:colOff>
      <xdr:row>36</xdr:row>
      <xdr:rowOff>153586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13692"/>
          <a:ext cx="647700" cy="193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111015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275865</xdr:rowOff>
    </xdr:from>
    <xdr:to>
      <xdr:col>26</xdr:col>
      <xdr:colOff>50800</xdr:colOff>
      <xdr:row>35</xdr:row>
      <xdr:rowOff>303342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86215"/>
          <a:ext cx="698500" cy="2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17599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135961</xdr:rowOff>
    </xdr:from>
    <xdr:to>
      <xdr:col>22</xdr:col>
      <xdr:colOff>114300</xdr:colOff>
      <xdr:row>35</xdr:row>
      <xdr:rowOff>275865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46311"/>
          <a:ext cx="698500" cy="139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96831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12678</xdr:rowOff>
    </xdr:from>
    <xdr:to>
      <xdr:col>18</xdr:col>
      <xdr:colOff>177800</xdr:colOff>
      <xdr:row>35</xdr:row>
      <xdr:rowOff>135961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23028"/>
          <a:ext cx="698500" cy="12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43751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325592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102786</xdr:rowOff>
    </xdr:from>
    <xdr:to>
      <xdr:col>29</xdr:col>
      <xdr:colOff>177800</xdr:colOff>
      <xdr:row>37</xdr:row>
      <xdr:rowOff>32936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56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74863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2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252542</xdr:rowOff>
    </xdr:from>
    <xdr:to>
      <xdr:col>26</xdr:col>
      <xdr:colOff>101600</xdr:colOff>
      <xdr:row>36</xdr:row>
      <xdr:rowOff>11242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3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225065</xdr:rowOff>
    </xdr:from>
    <xdr:to>
      <xdr:col>22</xdr:col>
      <xdr:colOff>165100</xdr:colOff>
      <xdr:row>35</xdr:row>
      <xdr:rowOff>326665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5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336842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0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85161</xdr:rowOff>
    </xdr:from>
    <xdr:to>
      <xdr:col>19</xdr:col>
      <xdr:colOff>38100</xdr:colOff>
      <xdr:row>35</xdr:row>
      <xdr:rowOff>186761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9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196938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6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304778</xdr:rowOff>
    </xdr:from>
    <xdr:to>
      <xdr:col>15</xdr:col>
      <xdr:colOff>101600</xdr:colOff>
      <xdr:row>35</xdr:row>
      <xdr:rowOff>63478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72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73654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4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
15,765
19.43
6,234,762
6,120,256
110,681
4,172,157
5,729,883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99483</xdr:rowOff>
    </xdr:from>
    <xdr:to>
      <xdr:col>24</xdr:col>
      <xdr:colOff>63500</xdr:colOff>
      <xdr:row>37</xdr:row>
      <xdr:rowOff>106243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43133"/>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1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94911</xdr:rowOff>
    </xdr:from>
    <xdr:to>
      <xdr:col>19</xdr:col>
      <xdr:colOff>177800</xdr:colOff>
      <xdr:row>37</xdr:row>
      <xdr:rowOff>99483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3856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30205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94911</xdr:rowOff>
    </xdr:from>
    <xdr:to>
      <xdr:col>15</xdr:col>
      <xdr:colOff>50800</xdr:colOff>
      <xdr:row>37</xdr:row>
      <xdr:rowOff>119600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8561"/>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72202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119600</xdr:rowOff>
    </xdr:from>
    <xdr:to>
      <xdr:col>10</xdr:col>
      <xdr:colOff>114300</xdr:colOff>
      <xdr:row>37</xdr:row>
      <xdr:rowOff>157221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3250"/>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116675</xdr:rowOff>
    </xdr:from>
    <xdr:to>
      <xdr:col>10</xdr:col>
      <xdr:colOff>165100</xdr:colOff>
      <xdr:row>36</xdr:row>
      <xdr:rowOff>46825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129999</xdr:rowOff>
    </xdr:from>
    <xdr:to>
      <xdr:col>6</xdr:col>
      <xdr:colOff>38100</xdr:colOff>
      <xdr:row>36</xdr:row>
      <xdr:rowOff>60149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76676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55443</xdr:rowOff>
    </xdr:from>
    <xdr:to>
      <xdr:col>24</xdr:col>
      <xdr:colOff>114300</xdr:colOff>
      <xdr:row>37</xdr:row>
      <xdr:rowOff>157043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33870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48683</xdr:rowOff>
    </xdr:from>
    <xdr:to>
      <xdr:col>20</xdr:col>
      <xdr:colOff>38100</xdr:colOff>
      <xdr:row>37</xdr:row>
      <xdr:rowOff>150283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141410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44111</xdr:rowOff>
    </xdr:from>
    <xdr:to>
      <xdr:col>15</xdr:col>
      <xdr:colOff>101600</xdr:colOff>
      <xdr:row>37</xdr:row>
      <xdr:rowOff>145711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136837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68800</xdr:rowOff>
    </xdr:from>
    <xdr:to>
      <xdr:col>10</xdr:col>
      <xdr:colOff>165100</xdr:colOff>
      <xdr:row>37</xdr:row>
      <xdr:rowOff>170400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161527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106421</xdr:rowOff>
    </xdr:from>
    <xdr:to>
      <xdr:col>6</xdr:col>
      <xdr:colOff>38100</xdr:colOff>
      <xdr:row>38</xdr:row>
      <xdr:rowOff>36571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27698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76816</xdr:rowOff>
    </xdr:from>
    <xdr:to>
      <xdr:col>24</xdr:col>
      <xdr:colOff>62865</xdr:colOff>
      <xdr:row>58</xdr:row>
      <xdr:rowOff>111620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20766"/>
          <a:ext cx="1270" cy="1234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115447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111620</xdr:rowOff>
    </xdr:from>
    <xdr:to>
      <xdr:col>24</xdr:col>
      <xdr:colOff>152400</xdr:colOff>
      <xdr:row>58</xdr:row>
      <xdr:rowOff>111620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23493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76816</xdr:rowOff>
    </xdr:from>
    <xdr:to>
      <xdr:col>24</xdr:col>
      <xdr:colOff>152400</xdr:colOff>
      <xdr:row>51</xdr:row>
      <xdr:rowOff>76816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2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152502</xdr:rowOff>
    </xdr:from>
    <xdr:to>
      <xdr:col>24</xdr:col>
      <xdr:colOff>63500</xdr:colOff>
      <xdr:row>57</xdr:row>
      <xdr:rowOff>169704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25152"/>
          <a:ext cx="8382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141743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28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118866</xdr:rowOff>
    </xdr:from>
    <xdr:to>
      <xdr:col>24</xdr:col>
      <xdr:colOff>114300</xdr:colOff>
      <xdr:row>55</xdr:row>
      <xdr:rowOff>49016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7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152502</xdr:rowOff>
    </xdr:from>
    <xdr:to>
      <xdr:col>19</xdr:col>
      <xdr:colOff>177800</xdr:colOff>
      <xdr:row>57</xdr:row>
      <xdr:rowOff>161798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25152"/>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79528</xdr:rowOff>
    </xdr:from>
    <xdr:to>
      <xdr:col>20</xdr:col>
      <xdr:colOff>38100</xdr:colOff>
      <xdr:row>55</xdr:row>
      <xdr:rowOff>9678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26205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1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161798</xdr:rowOff>
    </xdr:from>
    <xdr:to>
      <xdr:col>15</xdr:col>
      <xdr:colOff>50800</xdr:colOff>
      <xdr:row>58</xdr:row>
      <xdr:rowOff>89560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4448"/>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6966</xdr:rowOff>
    </xdr:from>
    <xdr:to>
      <xdr:col>15</xdr:col>
      <xdr:colOff>101600</xdr:colOff>
      <xdr:row>55</xdr:row>
      <xdr:rowOff>108566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3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125093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1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68949</xdr:rowOff>
    </xdr:from>
    <xdr:to>
      <xdr:col>10</xdr:col>
      <xdr:colOff>114300</xdr:colOff>
      <xdr:row>58</xdr:row>
      <xdr:rowOff>89560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13049"/>
          <a:ext cx="8890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94748</xdr:rowOff>
    </xdr:from>
    <xdr:to>
      <xdr:col>10</xdr:col>
      <xdr:colOff>165100</xdr:colOff>
      <xdr:row>56</xdr:row>
      <xdr:rowOff>24898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41425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2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81204</xdr:rowOff>
    </xdr:from>
    <xdr:to>
      <xdr:col>6</xdr:col>
      <xdr:colOff>38100</xdr:colOff>
      <xdr:row>57</xdr:row>
      <xdr:rowOff>11354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8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27881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118904</xdr:rowOff>
    </xdr:from>
    <xdr:to>
      <xdr:col>24</xdr:col>
      <xdr:colOff>114300</xdr:colOff>
      <xdr:row>58</xdr:row>
      <xdr:rowOff>49054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33831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0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101702</xdr:rowOff>
    </xdr:from>
    <xdr:to>
      <xdr:col>20</xdr:col>
      <xdr:colOff>38100</xdr:colOff>
      <xdr:row>58</xdr:row>
      <xdr:rowOff>31852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7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22979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6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110998</xdr:rowOff>
    </xdr:from>
    <xdr:to>
      <xdr:col>15</xdr:col>
      <xdr:colOff>101600</xdr:colOff>
      <xdr:row>58</xdr:row>
      <xdr:rowOff>41148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32275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38760</xdr:rowOff>
    </xdr:from>
    <xdr:to>
      <xdr:col>10</xdr:col>
      <xdr:colOff>165100</xdr:colOff>
      <xdr:row>58</xdr:row>
      <xdr:rowOff>140360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131487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7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18149</xdr:rowOff>
    </xdr:from>
    <xdr:to>
      <xdr:col>6</xdr:col>
      <xdr:colOff>38100</xdr:colOff>
      <xdr:row>58</xdr:row>
      <xdr:rowOff>119749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6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110876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5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144387</xdr:rowOff>
    </xdr:from>
    <xdr:to>
      <xdr:col>24</xdr:col>
      <xdr:colOff>63500</xdr:colOff>
      <xdr:row>78</xdr:row>
      <xdr:rowOff>167512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17487"/>
          <a:ext cx="8382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35920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66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144387</xdr:rowOff>
    </xdr:from>
    <xdr:to>
      <xdr:col>19</xdr:col>
      <xdr:colOff>177800</xdr:colOff>
      <xdr:row>78</xdr:row>
      <xdr:rowOff>156998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17487"/>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165003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149377</xdr:rowOff>
    </xdr:from>
    <xdr:to>
      <xdr:col>15</xdr:col>
      <xdr:colOff>50800</xdr:colOff>
      <xdr:row>78</xdr:row>
      <xdr:rowOff>156998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22477"/>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106024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149377</xdr:rowOff>
    </xdr:from>
    <xdr:to>
      <xdr:col>10</xdr:col>
      <xdr:colOff>114300</xdr:colOff>
      <xdr:row>78</xdr:row>
      <xdr:rowOff>160655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22477"/>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116712</xdr:rowOff>
    </xdr:from>
    <xdr:to>
      <xdr:col>24</xdr:col>
      <xdr:colOff>114300</xdr:colOff>
      <xdr:row>79</xdr:row>
      <xdr:rowOff>46862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31639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93587</xdr:rowOff>
    </xdr:from>
    <xdr:to>
      <xdr:col>20</xdr:col>
      <xdr:colOff>38100</xdr:colOff>
      <xdr:row>79</xdr:row>
      <xdr:rowOff>23737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14864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5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106198</xdr:rowOff>
    </xdr:from>
    <xdr:to>
      <xdr:col>15</xdr:col>
      <xdr:colOff>101600</xdr:colOff>
      <xdr:row>79</xdr:row>
      <xdr:rowOff>36348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27475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98577</xdr:rowOff>
    </xdr:from>
    <xdr:to>
      <xdr:col>10</xdr:col>
      <xdr:colOff>165100</xdr:colOff>
      <xdr:row>79</xdr:row>
      <xdr:rowOff>28727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19854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6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109855</xdr:rowOff>
    </xdr:from>
    <xdr:to>
      <xdr:col>6</xdr:col>
      <xdr:colOff>38100</xdr:colOff>
      <xdr:row>79</xdr:row>
      <xdr:rowOff>40005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31132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100952</xdr:rowOff>
    </xdr:from>
    <xdr:to>
      <xdr:col>24</xdr:col>
      <xdr:colOff>63500</xdr:colOff>
      <xdr:row>94</xdr:row>
      <xdr:rowOff>127608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17252"/>
          <a:ext cx="838200" cy="2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138696</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2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127608</xdr:rowOff>
    </xdr:from>
    <xdr:to>
      <xdr:col>19</xdr:col>
      <xdr:colOff>177800</xdr:colOff>
      <xdr:row>95</xdr:row>
      <xdr:rowOff>150079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43908"/>
          <a:ext cx="889000" cy="19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74871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150079</xdr:rowOff>
    </xdr:from>
    <xdr:to>
      <xdr:col>15</xdr:col>
      <xdr:colOff>50800</xdr:colOff>
      <xdr:row>98</xdr:row>
      <xdr:rowOff>9787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37829"/>
          <a:ext cx="889000" cy="37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155315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9787</xdr:rowOff>
    </xdr:from>
    <xdr:to>
      <xdr:col>10</xdr:col>
      <xdr:colOff>114300</xdr:colOff>
      <xdr:row>98</xdr:row>
      <xdr:rowOff>115331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11887"/>
          <a:ext cx="889000" cy="10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141432</xdr:rowOff>
    </xdr:from>
    <xdr:to>
      <xdr:col>10</xdr:col>
      <xdr:colOff>165100</xdr:colOff>
      <xdr:row>96</xdr:row>
      <xdr:rowOff>71582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88109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95438</xdr:rowOff>
    </xdr:from>
    <xdr:to>
      <xdr:col>6</xdr:col>
      <xdr:colOff>38100</xdr:colOff>
      <xdr:row>97</xdr:row>
      <xdr:rowOff>25588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42115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50152</xdr:rowOff>
    </xdr:from>
    <xdr:to>
      <xdr:col>24</xdr:col>
      <xdr:colOff>114300</xdr:colOff>
      <xdr:row>94</xdr:row>
      <xdr:rowOff>151752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73029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76808</xdr:rowOff>
    </xdr:from>
    <xdr:to>
      <xdr:col>20</xdr:col>
      <xdr:colOff>38100</xdr:colOff>
      <xdr:row>95</xdr:row>
      <xdr:rowOff>6958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23485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9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99279</xdr:rowOff>
    </xdr:from>
    <xdr:to>
      <xdr:col>15</xdr:col>
      <xdr:colOff>101600</xdr:colOff>
      <xdr:row>96</xdr:row>
      <xdr:rowOff>29429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45956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6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130437</xdr:rowOff>
    </xdr:from>
    <xdr:to>
      <xdr:col>10</xdr:col>
      <xdr:colOff>165100</xdr:colOff>
      <xdr:row>98</xdr:row>
      <xdr:rowOff>60587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51714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64531</xdr:rowOff>
    </xdr:from>
    <xdr:to>
      <xdr:col>6</xdr:col>
      <xdr:colOff>38100</xdr:colOff>
      <xdr:row>98</xdr:row>
      <xdr:rowOff>166131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157258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124514</xdr:rowOff>
    </xdr:from>
    <xdr:to>
      <xdr:col>55</xdr:col>
      <xdr:colOff>0</xdr:colOff>
      <xdr:row>38</xdr:row>
      <xdr:rowOff>14373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96714"/>
          <a:ext cx="838200" cy="2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45407</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4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14373</xdr:rowOff>
    </xdr:from>
    <xdr:to>
      <xdr:col>50</xdr:col>
      <xdr:colOff>114300</xdr:colOff>
      <xdr:row>38</xdr:row>
      <xdr:rowOff>37701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29473"/>
          <a:ext cx="889000" cy="2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168698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8168</xdr:rowOff>
    </xdr:from>
    <xdr:to>
      <xdr:col>45</xdr:col>
      <xdr:colOff>177800</xdr:colOff>
      <xdr:row>38</xdr:row>
      <xdr:rowOff>37701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351818"/>
          <a:ext cx="889000" cy="20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47693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8168</xdr:rowOff>
    </xdr:from>
    <xdr:to>
      <xdr:col>41</xdr:col>
      <xdr:colOff>50800</xdr:colOff>
      <xdr:row>37</xdr:row>
      <xdr:rowOff>87982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51818"/>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59759</xdr:rowOff>
    </xdr:from>
    <xdr:to>
      <xdr:col>41</xdr:col>
      <xdr:colOff>101600</xdr:colOff>
      <xdr:row>37</xdr:row>
      <xdr:rowOff>161359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152486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65028</xdr:rowOff>
    </xdr:from>
    <xdr:to>
      <xdr:col>36</xdr:col>
      <xdr:colOff>165100</xdr:colOff>
      <xdr:row>37</xdr:row>
      <xdr:rowOff>166628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157755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4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52141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2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135023</xdr:rowOff>
    </xdr:from>
    <xdr:to>
      <xdr:col>50</xdr:col>
      <xdr:colOff>165100</xdr:colOff>
      <xdr:row>38</xdr:row>
      <xdr:rowOff>65173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56300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158351</xdr:rowOff>
    </xdr:from>
    <xdr:to>
      <xdr:col>46</xdr:col>
      <xdr:colOff>38100</xdr:colOff>
      <xdr:row>38</xdr:row>
      <xdr:rowOff>88501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79628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9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128818</xdr:rowOff>
    </xdr:from>
    <xdr:to>
      <xdr:col>41</xdr:col>
      <xdr:colOff>101600</xdr:colOff>
      <xdr:row>37</xdr:row>
      <xdr:rowOff>58968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75495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7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37182</xdr:rowOff>
    </xdr:from>
    <xdr:to>
      <xdr:col>36</xdr:col>
      <xdr:colOff>165100</xdr:colOff>
      <xdr:row>37</xdr:row>
      <xdr:rowOff>138782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8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155309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5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14894</xdr:rowOff>
    </xdr:from>
    <xdr:to>
      <xdr:col>55</xdr:col>
      <xdr:colOff>0</xdr:colOff>
      <xdr:row>59</xdr:row>
      <xdr:rowOff>55964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10130444"/>
          <a:ext cx="838200" cy="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80918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85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14894</xdr:rowOff>
    </xdr:from>
    <xdr:to>
      <xdr:col>50</xdr:col>
      <xdr:colOff>114300</xdr:colOff>
      <xdr:row>59</xdr:row>
      <xdr:rowOff>54732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130444"/>
          <a:ext cx="889000" cy="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149676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31448</xdr:rowOff>
    </xdr:from>
    <xdr:to>
      <xdr:col>45</xdr:col>
      <xdr:colOff>177800</xdr:colOff>
      <xdr:row>59</xdr:row>
      <xdr:rowOff>54732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146998"/>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39533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16643</xdr:rowOff>
    </xdr:from>
    <xdr:to>
      <xdr:col>41</xdr:col>
      <xdr:colOff>50800</xdr:colOff>
      <xdr:row>59</xdr:row>
      <xdr:rowOff>31448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132193"/>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80401</xdr:rowOff>
    </xdr:from>
    <xdr:to>
      <xdr:col>41</xdr:col>
      <xdr:colOff>101600</xdr:colOff>
      <xdr:row>59</xdr:row>
      <xdr:rowOff>10551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27078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97972</xdr:rowOff>
    </xdr:from>
    <xdr:to>
      <xdr:col>36</xdr:col>
      <xdr:colOff>165100</xdr:colOff>
      <xdr:row>59</xdr:row>
      <xdr:rowOff>28122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4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44649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1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5164</xdr:rowOff>
    </xdr:from>
    <xdr:to>
      <xdr:col>55</xdr:col>
      <xdr:colOff>50800</xdr:colOff>
      <xdr:row>59</xdr:row>
      <xdr:rowOff>106764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1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91541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100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135544</xdr:rowOff>
    </xdr:from>
    <xdr:to>
      <xdr:col>50</xdr:col>
      <xdr:colOff>165100</xdr:colOff>
      <xdr:row>59</xdr:row>
      <xdr:rowOff>65694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56821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3932</xdr:rowOff>
    </xdr:from>
    <xdr:to>
      <xdr:col>46</xdr:col>
      <xdr:colOff>38100</xdr:colOff>
      <xdr:row>59</xdr:row>
      <xdr:rowOff>105532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11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96659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2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152098</xdr:rowOff>
    </xdr:from>
    <xdr:to>
      <xdr:col>41</xdr:col>
      <xdr:colOff>101600</xdr:colOff>
      <xdr:row>59</xdr:row>
      <xdr:rowOff>82248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9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73375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137293</xdr:rowOff>
    </xdr:from>
    <xdr:to>
      <xdr:col>36</xdr:col>
      <xdr:colOff>165100</xdr:colOff>
      <xdr:row>59</xdr:row>
      <xdr:rowOff>67443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58570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7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50104</xdr:rowOff>
    </xdr:from>
    <xdr:to>
      <xdr:col>55</xdr:col>
      <xdr:colOff>0</xdr:colOff>
      <xdr:row>79</xdr:row>
      <xdr:rowOff>87517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94654"/>
          <a:ext cx="838200" cy="3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160261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6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50104</xdr:rowOff>
    </xdr:from>
    <xdr:to>
      <xdr:col>50</xdr:col>
      <xdr:colOff>114300</xdr:colOff>
      <xdr:row>79</xdr:row>
      <xdr:rowOff>85787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94654"/>
          <a:ext cx="889000" cy="3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66482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85787</xdr:rowOff>
    </xdr:from>
    <xdr:to>
      <xdr:col>45</xdr:col>
      <xdr:colOff>177800</xdr:colOff>
      <xdr:row>79</xdr:row>
      <xdr:rowOff>92258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630337"/>
          <a:ext cx="889000" cy="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101596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100249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36717</xdr:rowOff>
    </xdr:from>
    <xdr:to>
      <xdr:col>55</xdr:col>
      <xdr:colOff>50800</xdr:colOff>
      <xdr:row>79</xdr:row>
      <xdr:rowOff>138317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123094</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9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170754</xdr:rowOff>
    </xdr:from>
    <xdr:to>
      <xdr:col>50</xdr:col>
      <xdr:colOff>165100</xdr:colOff>
      <xdr:row>79</xdr:row>
      <xdr:rowOff>100904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92031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63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34987</xdr:rowOff>
    </xdr:from>
    <xdr:to>
      <xdr:col>46</xdr:col>
      <xdr:colOff>38100</xdr:colOff>
      <xdr:row>79</xdr:row>
      <xdr:rowOff>136587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7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127714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7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41458</xdr:rowOff>
    </xdr:from>
    <xdr:to>
      <xdr:col>41</xdr:col>
      <xdr:colOff>101600</xdr:colOff>
      <xdr:row>79</xdr:row>
      <xdr:rowOff>143058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134185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152254</xdr:rowOff>
    </xdr:from>
    <xdr:to>
      <xdr:col>55</xdr:col>
      <xdr:colOff>0</xdr:colOff>
      <xdr:row>97</xdr:row>
      <xdr:rowOff>157341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82904"/>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163383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08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128956</xdr:rowOff>
    </xdr:from>
    <xdr:to>
      <xdr:col>50</xdr:col>
      <xdr:colOff>114300</xdr:colOff>
      <xdr:row>97</xdr:row>
      <xdr:rowOff>152254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759606"/>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69887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24637</xdr:rowOff>
    </xdr:from>
    <xdr:to>
      <xdr:col>45</xdr:col>
      <xdr:colOff>177800</xdr:colOff>
      <xdr:row>97</xdr:row>
      <xdr:rowOff>128956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55287"/>
          <a:ext cx="889000" cy="10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140145</xdr:rowOff>
    </xdr:from>
    <xdr:to>
      <xdr:col>46</xdr:col>
      <xdr:colOff>38100</xdr:colOff>
      <xdr:row>96</xdr:row>
      <xdr:rowOff>70295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86822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76327</xdr:rowOff>
    </xdr:from>
    <xdr:to>
      <xdr:col>41</xdr:col>
      <xdr:colOff>101600</xdr:colOff>
      <xdr:row>96</xdr:row>
      <xdr:rowOff>6477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23004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106541</xdr:rowOff>
    </xdr:from>
    <xdr:to>
      <xdr:col>55</xdr:col>
      <xdr:colOff>50800</xdr:colOff>
      <xdr:row>98</xdr:row>
      <xdr:rowOff>36691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21468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5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101454</xdr:rowOff>
    </xdr:from>
    <xdr:to>
      <xdr:col>50</xdr:col>
      <xdr:colOff>165100</xdr:colOff>
      <xdr:row>98</xdr:row>
      <xdr:rowOff>31604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22731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78156</xdr:rowOff>
    </xdr:from>
    <xdr:to>
      <xdr:col>46</xdr:col>
      <xdr:colOff>38100</xdr:colOff>
      <xdr:row>98</xdr:row>
      <xdr:rowOff>8306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170883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145287</xdr:rowOff>
    </xdr:from>
    <xdr:to>
      <xdr:col>41</xdr:col>
      <xdr:colOff>101600</xdr:colOff>
      <xdr:row>97</xdr:row>
      <xdr:rowOff>75437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66564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6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44336</xdr:rowOff>
    </xdr:from>
    <xdr:to>
      <xdr:col>85</xdr:col>
      <xdr:colOff>127000</xdr:colOff>
      <xdr:row>39</xdr:row>
      <xdr:rowOff>44336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0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71334</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44336</xdr:rowOff>
    </xdr:from>
    <xdr:to>
      <xdr:col>81</xdr:col>
      <xdr:colOff>50800</xdr:colOff>
      <xdr:row>39</xdr:row>
      <xdr:rowOff>44336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44336</xdr:rowOff>
    </xdr:from>
    <xdr:to>
      <xdr:col>76</xdr:col>
      <xdr:colOff>114300</xdr:colOff>
      <xdr:row>39</xdr:row>
      <xdr:rowOff>44336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50302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44336</xdr:rowOff>
    </xdr:from>
    <xdr:to>
      <xdr:col>71</xdr:col>
      <xdr:colOff>177800</xdr:colOff>
      <xdr:row>39</xdr:row>
      <xdr:rowOff>44336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97854</xdr:rowOff>
    </xdr:from>
    <xdr:to>
      <xdr:col>72</xdr:col>
      <xdr:colOff>38100</xdr:colOff>
      <xdr:row>39</xdr:row>
      <xdr:rowOff>28004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44530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101416</xdr:rowOff>
    </xdr:from>
    <xdr:to>
      <xdr:col>67</xdr:col>
      <xdr:colOff>101600</xdr:colOff>
      <xdr:row>39</xdr:row>
      <xdr:rowOff>31566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48093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164986</xdr:rowOff>
    </xdr:from>
    <xdr:to>
      <xdr:col>85</xdr:col>
      <xdr:colOff>177800</xdr:colOff>
      <xdr:row>39</xdr:row>
      <xdr:rowOff>95136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79913</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0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164986</xdr:rowOff>
    </xdr:from>
    <xdr:to>
      <xdr:col>81</xdr:col>
      <xdr:colOff>101600</xdr:colOff>
      <xdr:row>39</xdr:row>
      <xdr:rowOff>95136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86263</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164986</xdr:rowOff>
    </xdr:from>
    <xdr:to>
      <xdr:col>76</xdr:col>
      <xdr:colOff>165100</xdr:colOff>
      <xdr:row>39</xdr:row>
      <xdr:rowOff>95136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86263</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164986</xdr:rowOff>
    </xdr:from>
    <xdr:to>
      <xdr:col>72</xdr:col>
      <xdr:colOff>38100</xdr:colOff>
      <xdr:row>39</xdr:row>
      <xdr:rowOff>95136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86263</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164986</xdr:rowOff>
    </xdr:from>
    <xdr:to>
      <xdr:col>67</xdr:col>
      <xdr:colOff>101600</xdr:colOff>
      <xdr:row>39</xdr:row>
      <xdr:rowOff>95136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86263</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62661</xdr:rowOff>
    </xdr:from>
    <xdr:to>
      <xdr:col>85</xdr:col>
      <xdr:colOff>127000</xdr:colOff>
      <xdr:row>78</xdr:row>
      <xdr:rowOff>69656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35761"/>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78477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3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62661</xdr:rowOff>
    </xdr:from>
    <xdr:to>
      <xdr:col>81</xdr:col>
      <xdr:colOff>50800</xdr:colOff>
      <xdr:row>78</xdr:row>
      <xdr:rowOff>65481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435761"/>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2674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44481</xdr:rowOff>
    </xdr:from>
    <xdr:to>
      <xdr:col>76</xdr:col>
      <xdr:colOff>114300</xdr:colOff>
      <xdr:row>78</xdr:row>
      <xdr:rowOff>65481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417581"/>
          <a:ext cx="889000" cy="2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49003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167985</xdr:rowOff>
    </xdr:from>
    <xdr:to>
      <xdr:col>71</xdr:col>
      <xdr:colOff>177800</xdr:colOff>
      <xdr:row>78</xdr:row>
      <xdr:rowOff>44481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69635"/>
          <a:ext cx="889000" cy="4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55890</xdr:rowOff>
    </xdr:from>
    <xdr:to>
      <xdr:col>72</xdr:col>
      <xdr:colOff>38100</xdr:colOff>
      <xdr:row>76</xdr:row>
      <xdr:rowOff>157490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8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2567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6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21585</xdr:rowOff>
    </xdr:from>
    <xdr:to>
      <xdr:col>67</xdr:col>
      <xdr:colOff>101600</xdr:colOff>
      <xdr:row>76</xdr:row>
      <xdr:rowOff>123185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139712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18856</xdr:rowOff>
    </xdr:from>
    <xdr:to>
      <xdr:col>85</xdr:col>
      <xdr:colOff>177800</xdr:colOff>
      <xdr:row>78</xdr:row>
      <xdr:rowOff>120456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9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168733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7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11861</xdr:rowOff>
    </xdr:from>
    <xdr:to>
      <xdr:col>81</xdr:col>
      <xdr:colOff>101600</xdr:colOff>
      <xdr:row>78</xdr:row>
      <xdr:rowOff>113461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104588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7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14681</xdr:rowOff>
    </xdr:from>
    <xdr:to>
      <xdr:col>76</xdr:col>
      <xdr:colOff>165100</xdr:colOff>
      <xdr:row>78</xdr:row>
      <xdr:rowOff>116281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107408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165131</xdr:rowOff>
    </xdr:from>
    <xdr:to>
      <xdr:col>72</xdr:col>
      <xdr:colOff>38100</xdr:colOff>
      <xdr:row>78</xdr:row>
      <xdr:rowOff>95281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86408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5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117185</xdr:rowOff>
    </xdr:from>
    <xdr:to>
      <xdr:col>67</xdr:col>
      <xdr:colOff>101600</xdr:colOff>
      <xdr:row>78</xdr:row>
      <xdr:rowOff>47335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38462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121741</xdr:rowOff>
    </xdr:from>
    <xdr:to>
      <xdr:col>85</xdr:col>
      <xdr:colOff>127000</xdr:colOff>
      <xdr:row>98</xdr:row>
      <xdr:rowOff>122042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23841"/>
          <a:ext cx="8382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84473</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106938</xdr:rowOff>
    </xdr:from>
    <xdr:to>
      <xdr:col>81</xdr:col>
      <xdr:colOff>50800</xdr:colOff>
      <xdr:row>98</xdr:row>
      <xdr:rowOff>122042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09038"/>
          <a:ext cx="8890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106938</xdr:rowOff>
    </xdr:from>
    <xdr:to>
      <xdr:col>76</xdr:col>
      <xdr:colOff>114300</xdr:colOff>
      <xdr:row>98</xdr:row>
      <xdr:rowOff>123231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09038"/>
          <a:ext cx="889000" cy="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21888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109553</xdr:rowOff>
    </xdr:from>
    <xdr:to>
      <xdr:col>71</xdr:col>
      <xdr:colOff>177800</xdr:colOff>
      <xdr:row>98</xdr:row>
      <xdr:rowOff>123231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11653"/>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61001</xdr:rowOff>
    </xdr:from>
    <xdr:to>
      <xdr:col>72</xdr:col>
      <xdr:colOff>38100</xdr:colOff>
      <xdr:row>97</xdr:row>
      <xdr:rowOff>162601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7678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69086</xdr:rowOff>
    </xdr:from>
    <xdr:to>
      <xdr:col>67</xdr:col>
      <xdr:colOff>101600</xdr:colOff>
      <xdr:row>97</xdr:row>
      <xdr:rowOff>170686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9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70941</xdr:rowOff>
    </xdr:from>
    <xdr:to>
      <xdr:col>85</xdr:col>
      <xdr:colOff>177800</xdr:colOff>
      <xdr:row>99</xdr:row>
      <xdr:rowOff>1091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157318</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71242</xdr:rowOff>
    </xdr:from>
    <xdr:to>
      <xdr:col>81</xdr:col>
      <xdr:colOff>101600</xdr:colOff>
      <xdr:row>99</xdr:row>
      <xdr:rowOff>1392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163969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6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56138</xdr:rowOff>
    </xdr:from>
    <xdr:to>
      <xdr:col>76</xdr:col>
      <xdr:colOff>165100</xdr:colOff>
      <xdr:row>98</xdr:row>
      <xdr:rowOff>157738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148865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5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72431</xdr:rowOff>
    </xdr:from>
    <xdr:to>
      <xdr:col>72</xdr:col>
      <xdr:colOff>38100</xdr:colOff>
      <xdr:row>99</xdr:row>
      <xdr:rowOff>2581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165158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58753</xdr:rowOff>
    </xdr:from>
    <xdr:to>
      <xdr:col>67</xdr:col>
      <xdr:colOff>101600</xdr:colOff>
      <xdr:row>98</xdr:row>
      <xdr:rowOff>160353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151480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5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36316</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037066"/>
          <a:ext cx="838200" cy="50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134307</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0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109529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145762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89014</xdr:rowOff>
    </xdr:from>
    <xdr:to>
      <xdr:col>102</xdr:col>
      <xdr:colOff>165100</xdr:colOff>
      <xdr:row>38</xdr:row>
      <xdr:rowOff>19165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35691</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207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91586</xdr:rowOff>
    </xdr:from>
    <xdr:to>
      <xdr:col>98</xdr:col>
      <xdr:colOff>38100</xdr:colOff>
      <xdr:row>38</xdr:row>
      <xdr:rowOff>21736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38263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1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156966</xdr:rowOff>
    </xdr:from>
    <xdr:to>
      <xdr:col>116</xdr:col>
      <xdr:colOff>114300</xdr:colOff>
      <xdr:row>35</xdr:row>
      <xdr:rowOff>87116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598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8393</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83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66548</xdr:rowOff>
    </xdr:from>
    <xdr:to>
      <xdr:col>116</xdr:col>
      <xdr:colOff>63500</xdr:colOff>
      <xdr:row>59</xdr:row>
      <xdr:rowOff>66874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82098"/>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137576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3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66874</xdr:rowOff>
    </xdr:from>
    <xdr:to>
      <xdr:col>111</xdr:col>
      <xdr:colOff>177800</xdr:colOff>
      <xdr:row>59</xdr:row>
      <xdr:rowOff>67092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82424"/>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67092</xdr:rowOff>
    </xdr:from>
    <xdr:to>
      <xdr:col>107</xdr:col>
      <xdr:colOff>50800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82642"/>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114716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27396</xdr:rowOff>
    </xdr:from>
    <xdr:to>
      <xdr:col>102</xdr:col>
      <xdr:colOff>165100</xdr:colOff>
      <xdr:row>58</xdr:row>
      <xdr:rowOff>128996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145523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4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141696</xdr:rowOff>
    </xdr:from>
    <xdr:to>
      <xdr:col>98</xdr:col>
      <xdr:colOff>38100</xdr:colOff>
      <xdr:row>57</xdr:row>
      <xdr:rowOff>71846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88373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15748</xdr:rowOff>
    </xdr:from>
    <xdr:to>
      <xdr:col>116</xdr:col>
      <xdr:colOff>114300</xdr:colOff>
      <xdr:row>59</xdr:row>
      <xdr:rowOff>117348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102125</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46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16074</xdr:rowOff>
    </xdr:from>
    <xdr:to>
      <xdr:col>112</xdr:col>
      <xdr:colOff>38100</xdr:colOff>
      <xdr:row>59</xdr:row>
      <xdr:rowOff>117674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108801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22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16292</xdr:rowOff>
    </xdr:from>
    <xdr:to>
      <xdr:col>107</xdr:col>
      <xdr:colOff>101600</xdr:colOff>
      <xdr:row>59</xdr:row>
      <xdr:rowOff>117892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109019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224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116212</xdr:rowOff>
    </xdr:from>
    <xdr:to>
      <xdr:col>116</xdr:col>
      <xdr:colOff>63500</xdr:colOff>
      <xdr:row>76</xdr:row>
      <xdr:rowOff>57195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32062"/>
          <a:ext cx="838200" cy="4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166660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97828</xdr:rowOff>
    </xdr:from>
    <xdr:to>
      <xdr:col>111</xdr:col>
      <xdr:colOff>177800</xdr:colOff>
      <xdr:row>73</xdr:row>
      <xdr:rowOff>116212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613678"/>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20979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33286</xdr:rowOff>
    </xdr:from>
    <xdr:to>
      <xdr:col>107</xdr:col>
      <xdr:colOff>50800</xdr:colOff>
      <xdr:row>73</xdr:row>
      <xdr:rowOff>97828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549136"/>
          <a:ext cx="8890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39647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107544</xdr:rowOff>
    </xdr:from>
    <xdr:to>
      <xdr:col>102</xdr:col>
      <xdr:colOff>114300</xdr:colOff>
      <xdr:row>73</xdr:row>
      <xdr:rowOff>33286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451944"/>
          <a:ext cx="889000" cy="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145841</xdr:rowOff>
    </xdr:from>
    <xdr:to>
      <xdr:col>102</xdr:col>
      <xdr:colOff>165100</xdr:colOff>
      <xdr:row>75</xdr:row>
      <xdr:rowOff>75991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67118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26968</xdr:rowOff>
    </xdr:from>
    <xdr:to>
      <xdr:col>98</xdr:col>
      <xdr:colOff>38100</xdr:colOff>
      <xdr:row>75</xdr:row>
      <xdr:rowOff>128568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119696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6395</xdr:rowOff>
    </xdr:from>
    <xdr:to>
      <xdr:col>116</xdr:col>
      <xdr:colOff>114300</xdr:colOff>
      <xdr:row>76</xdr:row>
      <xdr:rowOff>107995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156272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65412</xdr:rowOff>
    </xdr:from>
    <xdr:to>
      <xdr:col>112</xdr:col>
      <xdr:colOff>38100</xdr:colOff>
      <xdr:row>73</xdr:row>
      <xdr:rowOff>167012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12089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5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47028</xdr:rowOff>
    </xdr:from>
    <xdr:to>
      <xdr:col>107</xdr:col>
      <xdr:colOff>101600</xdr:colOff>
      <xdr:row>73</xdr:row>
      <xdr:rowOff>148628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6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165155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33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153936</xdr:rowOff>
    </xdr:from>
    <xdr:to>
      <xdr:col>102</xdr:col>
      <xdr:colOff>165100</xdr:colOff>
      <xdr:row>73</xdr:row>
      <xdr:rowOff>84086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4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100613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56744</xdr:rowOff>
    </xdr:from>
    <xdr:to>
      <xdr:col>98</xdr:col>
      <xdr:colOff>38100</xdr:colOff>
      <xdr:row>72</xdr:row>
      <xdr:rowOff>158344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3421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性質別歳出をみますと、大半の費目が類似団体の平均値を下回っております。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その中におきまして、扶助費は類似団体の平均値を上回っている状況であり、本町における扶助費の伸びが顕著であることが読み取れます。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特に障がい福祉関連経費の伸びており、他の財政を圧迫する要因の一つとなっております。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また、施設型給付費も年々増加し、普通建設事業費の減少など、本町の財政運営に対し大きな影響を及ぼしている状況となっております。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繰出金が減少し、投資及び出資金、補助費等が増加しておりますが、これは下水道事業会計が一部法適になったことに伴い、支出科目が繰出金から投資及び出資金、補助費等に繰出方法が変更になったことに伴う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
15,765
19.43
6,234,762
6,120,256
110,681
4,172,157
5,729,883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10922</xdr:rowOff>
    </xdr:from>
    <xdr:to>
      <xdr:col>24</xdr:col>
      <xdr:colOff>63500</xdr:colOff>
      <xdr:row>34</xdr:row>
      <xdr:rowOff>36449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40222"/>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168275</xdr:rowOff>
    </xdr:from>
    <xdr:to>
      <xdr:col>19</xdr:col>
      <xdr:colOff>177800</xdr:colOff>
      <xdr:row>34</xdr:row>
      <xdr:rowOff>10922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54675"/>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168275</xdr:rowOff>
    </xdr:from>
    <xdr:to>
      <xdr:col>15</xdr:col>
      <xdr:colOff>50800</xdr:colOff>
      <xdr:row>33</xdr:row>
      <xdr:rowOff>132080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5467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132080</xdr:rowOff>
    </xdr:from>
    <xdr:to>
      <xdr:col>10</xdr:col>
      <xdr:colOff>114300</xdr:colOff>
      <xdr:row>34</xdr:row>
      <xdr:rowOff>152273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89930"/>
          <a:ext cx="889000" cy="19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100330</xdr:rowOff>
    </xdr:from>
    <xdr:to>
      <xdr:col>10</xdr:col>
      <xdr:colOff>165100</xdr:colOff>
      <xdr:row>35</xdr:row>
      <xdr:rowOff>30480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21607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120142</xdr:rowOff>
    </xdr:from>
    <xdr:to>
      <xdr:col>6</xdr:col>
      <xdr:colOff>38100</xdr:colOff>
      <xdr:row>35</xdr:row>
      <xdr:rowOff>50292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41419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157099</xdr:rowOff>
    </xdr:from>
    <xdr:to>
      <xdr:col>24</xdr:col>
      <xdr:colOff>114300</xdr:colOff>
      <xdr:row>34</xdr:row>
      <xdr:rowOff>87249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131572</xdr:rowOff>
    </xdr:from>
    <xdr:to>
      <xdr:col>20</xdr:col>
      <xdr:colOff>38100</xdr:colOff>
      <xdr:row>34</xdr:row>
      <xdr:rowOff>61722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78249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117475</xdr:rowOff>
    </xdr:from>
    <xdr:to>
      <xdr:col>15</xdr:col>
      <xdr:colOff>101600</xdr:colOff>
      <xdr:row>33</xdr:row>
      <xdr:rowOff>47625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64152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81280</xdr:rowOff>
    </xdr:from>
    <xdr:to>
      <xdr:col>10</xdr:col>
      <xdr:colOff>165100</xdr:colOff>
      <xdr:row>34</xdr:row>
      <xdr:rowOff>11430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27957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101473</xdr:rowOff>
    </xdr:from>
    <xdr:to>
      <xdr:col>6</xdr:col>
      <xdr:colOff>38100</xdr:colOff>
      <xdr:row>35</xdr:row>
      <xdr:rowOff>31623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48150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49426</xdr:rowOff>
    </xdr:from>
    <xdr:to>
      <xdr:col>24</xdr:col>
      <xdr:colOff>63500</xdr:colOff>
      <xdr:row>59</xdr:row>
      <xdr:rowOff>64041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64976"/>
          <a:ext cx="838200" cy="1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3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49426</xdr:rowOff>
    </xdr:from>
    <xdr:to>
      <xdr:col>19</xdr:col>
      <xdr:colOff>177800</xdr:colOff>
      <xdr:row>59</xdr:row>
      <xdr:rowOff>50416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64976"/>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15399</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4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23312</xdr:rowOff>
    </xdr:from>
    <xdr:to>
      <xdr:col>15</xdr:col>
      <xdr:colOff>50800</xdr:colOff>
      <xdr:row>59</xdr:row>
      <xdr:rowOff>50416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38862"/>
          <a:ext cx="889000" cy="2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65097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23312</xdr:rowOff>
    </xdr:from>
    <xdr:to>
      <xdr:col>10</xdr:col>
      <xdr:colOff>114300</xdr:colOff>
      <xdr:row>59</xdr:row>
      <xdr:rowOff>106721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38862"/>
          <a:ext cx="889000" cy="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115036</xdr:rowOff>
    </xdr:from>
    <xdr:to>
      <xdr:col>10</xdr:col>
      <xdr:colOff>165100</xdr:colOff>
      <xdr:row>58</xdr:row>
      <xdr:rowOff>45186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61713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126071</xdr:rowOff>
    </xdr:from>
    <xdr:to>
      <xdr:col>6</xdr:col>
      <xdr:colOff>38100</xdr:colOff>
      <xdr:row>58</xdr:row>
      <xdr:rowOff>56221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9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72748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13241</xdr:rowOff>
    </xdr:from>
    <xdr:to>
      <xdr:col>24</xdr:col>
      <xdr:colOff>114300</xdr:colOff>
      <xdr:row>59</xdr:row>
      <xdr:rowOff>114841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99618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170076</xdr:rowOff>
    </xdr:from>
    <xdr:to>
      <xdr:col>20</xdr:col>
      <xdr:colOff>38100</xdr:colOff>
      <xdr:row>59</xdr:row>
      <xdr:rowOff>100226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1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91353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20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171066</xdr:rowOff>
    </xdr:from>
    <xdr:to>
      <xdr:col>15</xdr:col>
      <xdr:colOff>101600</xdr:colOff>
      <xdr:row>59</xdr:row>
      <xdr:rowOff>101216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92343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143962</xdr:rowOff>
    </xdr:from>
    <xdr:to>
      <xdr:col>10</xdr:col>
      <xdr:colOff>165100</xdr:colOff>
      <xdr:row>59</xdr:row>
      <xdr:rowOff>74112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65239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55921</xdr:rowOff>
    </xdr:from>
    <xdr:to>
      <xdr:col>6</xdr:col>
      <xdr:colOff>38100</xdr:colOff>
      <xdr:row>59</xdr:row>
      <xdr:rowOff>157521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148648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6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26494</xdr:rowOff>
    </xdr:from>
    <xdr:to>
      <xdr:col>24</xdr:col>
      <xdr:colOff>62865</xdr:colOff>
      <xdr:row>79</xdr:row>
      <xdr:rowOff>132956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444"/>
          <a:ext cx="1270" cy="147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136783</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132956</xdr:rowOff>
    </xdr:from>
    <xdr:to>
      <xdr:col>24</xdr:col>
      <xdr:colOff>152400</xdr:colOff>
      <xdr:row>79</xdr:row>
      <xdr:rowOff>132956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26494</xdr:rowOff>
    </xdr:from>
    <xdr:to>
      <xdr:col>24</xdr:col>
      <xdr:colOff>152400</xdr:colOff>
      <xdr:row>71</xdr:row>
      <xdr:rowOff>26494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57452</xdr:rowOff>
    </xdr:from>
    <xdr:to>
      <xdr:col>24</xdr:col>
      <xdr:colOff>63500</xdr:colOff>
      <xdr:row>76</xdr:row>
      <xdr:rowOff>101132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87652"/>
          <a:ext cx="838200" cy="4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13071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71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161644</xdr:rowOff>
    </xdr:from>
    <xdr:to>
      <xdr:col>24</xdr:col>
      <xdr:colOff>114300</xdr:colOff>
      <xdr:row>76</xdr:row>
      <xdr:rowOff>91794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101132</xdr:rowOff>
    </xdr:from>
    <xdr:to>
      <xdr:col>19</xdr:col>
      <xdr:colOff>177800</xdr:colOff>
      <xdr:row>76</xdr:row>
      <xdr:rowOff>129837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31332"/>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99252</xdr:rowOff>
    </xdr:from>
    <xdr:to>
      <xdr:col>20</xdr:col>
      <xdr:colOff>38100</xdr:colOff>
      <xdr:row>76</xdr:row>
      <xdr:rowOff>29403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45929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166283</xdr:rowOff>
    </xdr:from>
    <xdr:to>
      <xdr:col>15</xdr:col>
      <xdr:colOff>50800</xdr:colOff>
      <xdr:row>76</xdr:row>
      <xdr:rowOff>129837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25033"/>
          <a:ext cx="889000" cy="13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10344</xdr:rowOff>
    </xdr:from>
    <xdr:to>
      <xdr:col>15</xdr:col>
      <xdr:colOff>101600</xdr:colOff>
      <xdr:row>76</xdr:row>
      <xdr:rowOff>111944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128471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166283</xdr:rowOff>
    </xdr:from>
    <xdr:to>
      <xdr:col>10</xdr:col>
      <xdr:colOff>114300</xdr:colOff>
      <xdr:row>78</xdr:row>
      <xdr:rowOff>27719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25033"/>
          <a:ext cx="889000" cy="3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148548</xdr:rowOff>
    </xdr:from>
    <xdr:to>
      <xdr:col>10</xdr:col>
      <xdr:colOff>165100</xdr:colOff>
      <xdr:row>76</xdr:row>
      <xdr:rowOff>78698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0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69825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0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34314</xdr:rowOff>
    </xdr:from>
    <xdr:to>
      <xdr:col>6</xdr:col>
      <xdr:colOff>38100</xdr:colOff>
      <xdr:row>77</xdr:row>
      <xdr:rowOff>135914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3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152441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1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6652</xdr:rowOff>
    </xdr:from>
    <xdr:to>
      <xdr:col>24</xdr:col>
      <xdr:colOff>114300</xdr:colOff>
      <xdr:row>76</xdr:row>
      <xdr:rowOff>108252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156529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1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50332</xdr:rowOff>
    </xdr:from>
    <xdr:to>
      <xdr:col>20</xdr:col>
      <xdr:colOff>38100</xdr:colOff>
      <xdr:row>76</xdr:row>
      <xdr:rowOff>151932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143059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7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79037</xdr:rowOff>
    </xdr:from>
    <xdr:to>
      <xdr:col>15</xdr:col>
      <xdr:colOff>101600</xdr:colOff>
      <xdr:row>77</xdr:row>
      <xdr:rowOff>9187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0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115483</xdr:rowOff>
    </xdr:from>
    <xdr:to>
      <xdr:col>10</xdr:col>
      <xdr:colOff>165100</xdr:colOff>
      <xdr:row>76</xdr:row>
      <xdr:rowOff>45633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7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62160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4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148369</xdr:rowOff>
    </xdr:from>
    <xdr:to>
      <xdr:col>6</xdr:col>
      <xdr:colOff>38100</xdr:colOff>
      <xdr:row>78</xdr:row>
      <xdr:rowOff>78519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69646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4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37891</xdr:rowOff>
    </xdr:from>
    <xdr:to>
      <xdr:col>24</xdr:col>
      <xdr:colOff>63500</xdr:colOff>
      <xdr:row>97</xdr:row>
      <xdr:rowOff>40390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68541"/>
          <a:ext cx="8382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159943</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1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40390</xdr:rowOff>
    </xdr:from>
    <xdr:to>
      <xdr:col>19</xdr:col>
      <xdr:colOff>177800</xdr:colOff>
      <xdr:row>97</xdr:row>
      <xdr:rowOff>65585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71040"/>
          <a:ext cx="889000" cy="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82332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65585</xdr:rowOff>
    </xdr:from>
    <xdr:to>
      <xdr:col>15</xdr:col>
      <xdr:colOff>50800</xdr:colOff>
      <xdr:row>97</xdr:row>
      <xdr:rowOff>81243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96235"/>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77982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81243</xdr:rowOff>
    </xdr:from>
    <xdr:to>
      <xdr:col>10</xdr:col>
      <xdr:colOff>114300</xdr:colOff>
      <xdr:row>97</xdr:row>
      <xdr:rowOff>115729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11893"/>
          <a:ext cx="889000" cy="3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39457</xdr:rowOff>
    </xdr:from>
    <xdr:to>
      <xdr:col>10</xdr:col>
      <xdr:colOff>165100</xdr:colOff>
      <xdr:row>97</xdr:row>
      <xdr:rowOff>141057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132184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13331</xdr:rowOff>
    </xdr:from>
    <xdr:to>
      <xdr:col>6</xdr:col>
      <xdr:colOff>38100</xdr:colOff>
      <xdr:row>97</xdr:row>
      <xdr:rowOff>114931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131458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158541</xdr:rowOff>
    </xdr:from>
    <xdr:to>
      <xdr:col>24</xdr:col>
      <xdr:colOff>114300</xdr:colOff>
      <xdr:row>97</xdr:row>
      <xdr:rowOff>88691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9968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161040</xdr:rowOff>
    </xdr:from>
    <xdr:to>
      <xdr:col>20</xdr:col>
      <xdr:colOff>38100</xdr:colOff>
      <xdr:row>97</xdr:row>
      <xdr:rowOff>91190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107717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3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14785</xdr:rowOff>
    </xdr:from>
    <xdr:to>
      <xdr:col>15</xdr:col>
      <xdr:colOff>101600</xdr:colOff>
      <xdr:row>97</xdr:row>
      <xdr:rowOff>116385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107512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7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30443</xdr:rowOff>
    </xdr:from>
    <xdr:to>
      <xdr:col>10</xdr:col>
      <xdr:colOff>165100</xdr:colOff>
      <xdr:row>97</xdr:row>
      <xdr:rowOff>132043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148570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3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64929</xdr:rowOff>
    </xdr:from>
    <xdr:to>
      <xdr:col>6</xdr:col>
      <xdr:colOff>38100</xdr:colOff>
      <xdr:row>97</xdr:row>
      <xdr:rowOff>166529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157656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8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35116</xdr:rowOff>
    </xdr:from>
    <xdr:to>
      <xdr:col>54</xdr:col>
      <xdr:colOff>189865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6207316"/>
          <a:ext cx="1270" cy="523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153243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98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35116</xdr:rowOff>
    </xdr:from>
    <xdr:to>
      <xdr:col>55</xdr:col>
      <xdr:colOff>88900</xdr:colOff>
      <xdr:row>36</xdr:row>
      <xdr:rowOff>35116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2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156845</xdr:rowOff>
    </xdr:from>
    <xdr:to>
      <xdr:col>55</xdr:col>
      <xdr:colOff>0</xdr:colOff>
      <xdr:row>38</xdr:row>
      <xdr:rowOff>157797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7194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100347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43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77470</xdr:rowOff>
    </xdr:from>
    <xdr:to>
      <xdr:col>55</xdr:col>
      <xdr:colOff>50800</xdr:colOff>
      <xdr:row>39</xdr:row>
      <xdr:rowOff>7620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103124</xdr:rowOff>
    </xdr:from>
    <xdr:to>
      <xdr:col>50</xdr:col>
      <xdr:colOff>114300</xdr:colOff>
      <xdr:row>38</xdr:row>
      <xdr:rowOff>157797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18224"/>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78422</xdr:rowOff>
    </xdr:from>
    <xdr:to>
      <xdr:col>50</xdr:col>
      <xdr:colOff>165100</xdr:colOff>
      <xdr:row>39</xdr:row>
      <xdr:rowOff>8572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9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25099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368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115697</xdr:rowOff>
    </xdr:from>
    <xdr:to>
      <xdr:col>45</xdr:col>
      <xdr:colOff>177800</xdr:colOff>
      <xdr:row>38</xdr:row>
      <xdr:rowOff>103124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287897"/>
          <a:ext cx="889000" cy="3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170434</xdr:rowOff>
    </xdr:from>
    <xdr:to>
      <xdr:col>46</xdr:col>
      <xdr:colOff>38100</xdr:colOff>
      <xdr:row>38</xdr:row>
      <xdr:rowOff>100584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51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117111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89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55499</xdr:rowOff>
    </xdr:from>
    <xdr:to>
      <xdr:col>41</xdr:col>
      <xdr:colOff>50800</xdr:colOff>
      <xdr:row>36</xdr:row>
      <xdr:rowOff>115697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370449"/>
          <a:ext cx="889000" cy="91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71755</xdr:rowOff>
    </xdr:from>
    <xdr:to>
      <xdr:col>41</xdr:col>
      <xdr:colOff>101600</xdr:colOff>
      <xdr:row>38</xdr:row>
      <xdr:rowOff>1905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164482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164719</xdr:rowOff>
    </xdr:from>
    <xdr:to>
      <xdr:col>36</xdr:col>
      <xdr:colOff>165100</xdr:colOff>
      <xdr:row>37</xdr:row>
      <xdr:rowOff>94869</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85996</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106045</xdr:rowOff>
    </xdr:from>
    <xdr:to>
      <xdr:col>55</xdr:col>
      <xdr:colOff>50800</xdr:colOff>
      <xdr:row>39</xdr:row>
      <xdr:rowOff>36195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55897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106997</xdr:rowOff>
    </xdr:from>
    <xdr:to>
      <xdr:col>50</xdr:col>
      <xdr:colOff>165100</xdr:colOff>
      <xdr:row>39</xdr:row>
      <xdr:rowOff>37147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28274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14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52324</xdr:rowOff>
    </xdr:from>
    <xdr:to>
      <xdr:col>46</xdr:col>
      <xdr:colOff>38100</xdr:colOff>
      <xdr:row>38</xdr:row>
      <xdr:rowOff>153924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145051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64897</xdr:rowOff>
    </xdr:from>
    <xdr:to>
      <xdr:col>41</xdr:col>
      <xdr:colOff>101600</xdr:colOff>
      <xdr:row>36</xdr:row>
      <xdr:rowOff>166497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11574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4699</xdr:rowOff>
    </xdr:from>
    <xdr:to>
      <xdr:col>36</xdr:col>
      <xdr:colOff>165100</xdr:colOff>
      <xdr:row>31</xdr:row>
      <xdr:rowOff>106299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3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122826</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09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79178</xdr:rowOff>
    </xdr:from>
    <xdr:to>
      <xdr:col>55</xdr:col>
      <xdr:colOff>0</xdr:colOff>
      <xdr:row>57</xdr:row>
      <xdr:rowOff>164960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51828"/>
          <a:ext cx="838200" cy="8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31272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28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79178</xdr:rowOff>
    </xdr:from>
    <xdr:to>
      <xdr:col>50</xdr:col>
      <xdr:colOff>114300</xdr:colOff>
      <xdr:row>57</xdr:row>
      <xdr:rowOff>157340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51828"/>
          <a:ext cx="889000" cy="7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87965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1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157340</xdr:rowOff>
    </xdr:from>
    <xdr:to>
      <xdr:col>45</xdr:col>
      <xdr:colOff>177800</xdr:colOff>
      <xdr:row>58</xdr:row>
      <xdr:rowOff>4026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29990"/>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93032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129013</xdr:rowOff>
    </xdr:from>
    <xdr:to>
      <xdr:col>41</xdr:col>
      <xdr:colOff>50800</xdr:colOff>
      <xdr:row>58</xdr:row>
      <xdr:rowOff>4026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730213"/>
          <a:ext cx="889000" cy="2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114160</xdr:rowOff>
    </xdr:from>
    <xdr:to>
      <xdr:col>55</xdr:col>
      <xdr:colOff>50800</xdr:colOff>
      <xdr:row>58</xdr:row>
      <xdr:rowOff>44310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29087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0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28378</xdr:rowOff>
    </xdr:from>
    <xdr:to>
      <xdr:col>50</xdr:col>
      <xdr:colOff>165100</xdr:colOff>
      <xdr:row>57</xdr:row>
      <xdr:rowOff>129978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121105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9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106540</xdr:rowOff>
    </xdr:from>
    <xdr:to>
      <xdr:col>46</xdr:col>
      <xdr:colOff>38100</xdr:colOff>
      <xdr:row>58</xdr:row>
      <xdr:rowOff>36690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27817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7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124676</xdr:rowOff>
    </xdr:from>
    <xdr:to>
      <xdr:col>41</xdr:col>
      <xdr:colOff>101600</xdr:colOff>
      <xdr:row>58</xdr:row>
      <xdr:rowOff>54826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45953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9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78213</xdr:rowOff>
    </xdr:from>
    <xdr:to>
      <xdr:col>36</xdr:col>
      <xdr:colOff>165100</xdr:colOff>
      <xdr:row>57</xdr:row>
      <xdr:rowOff>8363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170940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7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71920</xdr:rowOff>
    </xdr:from>
    <xdr:to>
      <xdr:col>55</xdr:col>
      <xdr:colOff>0</xdr:colOff>
      <xdr:row>78</xdr:row>
      <xdr:rowOff>86116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45020"/>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94266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53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86116</xdr:rowOff>
    </xdr:from>
    <xdr:to>
      <xdr:col>50</xdr:col>
      <xdr:colOff>114300</xdr:colOff>
      <xdr:row>78</xdr:row>
      <xdr:rowOff>97820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59216"/>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47099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0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97820</xdr:rowOff>
    </xdr:from>
    <xdr:to>
      <xdr:col>45</xdr:col>
      <xdr:colOff>177800</xdr:colOff>
      <xdr:row>78</xdr:row>
      <xdr:rowOff>101456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0920"/>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20627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96197</xdr:rowOff>
    </xdr:from>
    <xdr:to>
      <xdr:col>41</xdr:col>
      <xdr:colOff>50800</xdr:colOff>
      <xdr:row>78</xdr:row>
      <xdr:rowOff>101456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69297"/>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48758</xdr:rowOff>
    </xdr:from>
    <xdr:to>
      <xdr:col>41</xdr:col>
      <xdr:colOff>101600</xdr:colOff>
      <xdr:row>77</xdr:row>
      <xdr:rowOff>150358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166885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52758</xdr:rowOff>
    </xdr:from>
    <xdr:to>
      <xdr:col>36</xdr:col>
      <xdr:colOff>165100</xdr:colOff>
      <xdr:row>77</xdr:row>
      <xdr:rowOff>154358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170885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21120</xdr:rowOff>
    </xdr:from>
    <xdr:to>
      <xdr:col>55</xdr:col>
      <xdr:colOff>50800</xdr:colOff>
      <xdr:row>78</xdr:row>
      <xdr:rowOff>122720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107497</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35316</xdr:rowOff>
    </xdr:from>
    <xdr:to>
      <xdr:col>50</xdr:col>
      <xdr:colOff>165100</xdr:colOff>
      <xdr:row>78</xdr:row>
      <xdr:rowOff>136916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128043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0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47020</xdr:rowOff>
    </xdr:from>
    <xdr:to>
      <xdr:col>46</xdr:col>
      <xdr:colOff>38100</xdr:colOff>
      <xdr:row>78</xdr:row>
      <xdr:rowOff>148620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139747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1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50656</xdr:rowOff>
    </xdr:from>
    <xdr:to>
      <xdr:col>41</xdr:col>
      <xdr:colOff>101600</xdr:colOff>
      <xdr:row>78</xdr:row>
      <xdr:rowOff>152256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2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143383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1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45397</xdr:rowOff>
    </xdr:from>
    <xdr:to>
      <xdr:col>36</xdr:col>
      <xdr:colOff>165100</xdr:colOff>
      <xdr:row>78</xdr:row>
      <xdr:rowOff>146997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138124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17743</xdr:rowOff>
    </xdr:from>
    <xdr:to>
      <xdr:col>55</xdr:col>
      <xdr:colOff>0</xdr:colOff>
      <xdr:row>99</xdr:row>
      <xdr:rowOff>24194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991293"/>
          <a:ext cx="8382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107300</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7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24194</xdr:rowOff>
    </xdr:from>
    <xdr:to>
      <xdr:col>50</xdr:col>
      <xdr:colOff>114300</xdr:colOff>
      <xdr:row>99</xdr:row>
      <xdr:rowOff>25129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997744"/>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22986</xdr:rowOff>
    </xdr:from>
    <xdr:to>
      <xdr:col>45</xdr:col>
      <xdr:colOff>177800</xdr:colOff>
      <xdr:row>99</xdr:row>
      <xdr:rowOff>25129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996536"/>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81739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152749</xdr:rowOff>
    </xdr:from>
    <xdr:to>
      <xdr:col>41</xdr:col>
      <xdr:colOff>50800</xdr:colOff>
      <xdr:row>99</xdr:row>
      <xdr:rowOff>22986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954849"/>
          <a:ext cx="889000" cy="4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119793</xdr:rowOff>
    </xdr:from>
    <xdr:to>
      <xdr:col>41</xdr:col>
      <xdr:colOff>101600</xdr:colOff>
      <xdr:row>99</xdr:row>
      <xdr:rowOff>49943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66470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132736</xdr:rowOff>
    </xdr:from>
    <xdr:to>
      <xdr:col>36</xdr:col>
      <xdr:colOff>165100</xdr:colOff>
      <xdr:row>99</xdr:row>
      <xdr:rowOff>62886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9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54013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70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138393</xdr:rowOff>
    </xdr:from>
    <xdr:to>
      <xdr:col>55</xdr:col>
      <xdr:colOff>50800</xdr:colOff>
      <xdr:row>99</xdr:row>
      <xdr:rowOff>68543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62849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6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144844</xdr:rowOff>
    </xdr:from>
    <xdr:to>
      <xdr:col>50</xdr:col>
      <xdr:colOff>165100</xdr:colOff>
      <xdr:row>99</xdr:row>
      <xdr:rowOff>74994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66121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145779</xdr:rowOff>
    </xdr:from>
    <xdr:to>
      <xdr:col>46</xdr:col>
      <xdr:colOff>38100</xdr:colOff>
      <xdr:row>99</xdr:row>
      <xdr:rowOff>75929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67056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4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143636</xdr:rowOff>
    </xdr:from>
    <xdr:to>
      <xdr:col>41</xdr:col>
      <xdr:colOff>101600</xdr:colOff>
      <xdr:row>99</xdr:row>
      <xdr:rowOff>73786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64913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3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101949</xdr:rowOff>
    </xdr:from>
    <xdr:to>
      <xdr:col>36</xdr:col>
      <xdr:colOff>165100</xdr:colOff>
      <xdr:row>99</xdr:row>
      <xdr:rowOff>32099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48626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7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108382</xdr:rowOff>
    </xdr:from>
    <xdr:to>
      <xdr:col>85</xdr:col>
      <xdr:colOff>126364</xdr:colOff>
      <xdr:row>38</xdr:row>
      <xdr:rowOff>30841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23332"/>
          <a:ext cx="1269" cy="112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34668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30841</xdr:rowOff>
    </xdr:from>
    <xdr:to>
      <xdr:col>86</xdr:col>
      <xdr:colOff>25400</xdr:colOff>
      <xdr:row>38</xdr:row>
      <xdr:rowOff>30841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4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55059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108382</xdr:rowOff>
    </xdr:from>
    <xdr:to>
      <xdr:col>86</xdr:col>
      <xdr:colOff>25400</xdr:colOff>
      <xdr:row>31</xdr:row>
      <xdr:rowOff>108382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2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135814</xdr:rowOff>
    </xdr:from>
    <xdr:to>
      <xdr:col>85</xdr:col>
      <xdr:colOff>127000</xdr:colOff>
      <xdr:row>37</xdr:row>
      <xdr:rowOff>74320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08014"/>
          <a:ext cx="8382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77578</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906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54701</xdr:rowOff>
    </xdr:from>
    <xdr:to>
      <xdr:col>85</xdr:col>
      <xdr:colOff>177800</xdr:colOff>
      <xdr:row>35</xdr:row>
      <xdr:rowOff>156301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5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135814</xdr:rowOff>
    </xdr:from>
    <xdr:to>
      <xdr:col>81</xdr:col>
      <xdr:colOff>50800</xdr:colOff>
      <xdr:row>37</xdr:row>
      <xdr:rowOff>129093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08014"/>
          <a:ext cx="889000" cy="16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55844</xdr:rowOff>
    </xdr:from>
    <xdr:to>
      <xdr:col>81</xdr:col>
      <xdr:colOff>101600</xdr:colOff>
      <xdr:row>34</xdr:row>
      <xdr:rowOff>157444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58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2521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6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129093</xdr:rowOff>
    </xdr:from>
    <xdr:to>
      <xdr:col>76</xdr:col>
      <xdr:colOff>114300</xdr:colOff>
      <xdr:row>37</xdr:row>
      <xdr:rowOff>140340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72743"/>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6284</xdr:rowOff>
    </xdr:from>
    <xdr:to>
      <xdr:col>76</xdr:col>
      <xdr:colOff>165100</xdr:colOff>
      <xdr:row>34</xdr:row>
      <xdr:rowOff>107884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58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124411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6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140340</xdr:rowOff>
    </xdr:from>
    <xdr:to>
      <xdr:col>71</xdr:col>
      <xdr:colOff>177800</xdr:colOff>
      <xdr:row>37</xdr:row>
      <xdr:rowOff>170515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8399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144358</xdr:rowOff>
    </xdr:from>
    <xdr:to>
      <xdr:col>72</xdr:col>
      <xdr:colOff>38100</xdr:colOff>
      <xdr:row>35</xdr:row>
      <xdr:rowOff>74508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597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91035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7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19451</xdr:rowOff>
    </xdr:from>
    <xdr:to>
      <xdr:col>67</xdr:col>
      <xdr:colOff>101600</xdr:colOff>
      <xdr:row>35</xdr:row>
      <xdr:rowOff>121051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137578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7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23520</xdr:rowOff>
    </xdr:from>
    <xdr:to>
      <xdr:col>85</xdr:col>
      <xdr:colOff>177800</xdr:colOff>
      <xdr:row>37</xdr:row>
      <xdr:rowOff>125120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1947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85014</xdr:rowOff>
    </xdr:from>
    <xdr:to>
      <xdr:col>81</xdr:col>
      <xdr:colOff>101600</xdr:colOff>
      <xdr:row>37</xdr:row>
      <xdr:rowOff>15164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78293</xdr:rowOff>
    </xdr:from>
    <xdr:to>
      <xdr:col>76</xdr:col>
      <xdr:colOff>165100</xdr:colOff>
      <xdr:row>38</xdr:row>
      <xdr:rowOff>8443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171020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1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89540</xdr:rowOff>
    </xdr:from>
    <xdr:to>
      <xdr:col>72</xdr:col>
      <xdr:colOff>38100</xdr:colOff>
      <xdr:row>38</xdr:row>
      <xdr:rowOff>19690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119715</xdr:rowOff>
    </xdr:from>
    <xdr:to>
      <xdr:col>67</xdr:col>
      <xdr:colOff>101600</xdr:colOff>
      <xdr:row>38</xdr:row>
      <xdr:rowOff>49865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40992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5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158597</xdr:rowOff>
    </xdr:from>
    <xdr:to>
      <xdr:col>85</xdr:col>
      <xdr:colOff>126364</xdr:colOff>
      <xdr:row>58</xdr:row>
      <xdr:rowOff>43612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59647"/>
          <a:ext cx="1269" cy="142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47439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43612</xdr:rowOff>
    </xdr:from>
    <xdr:to>
      <xdr:col>86</xdr:col>
      <xdr:colOff>25400</xdr:colOff>
      <xdr:row>58</xdr:row>
      <xdr:rowOff>43612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105274</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158597</xdr:rowOff>
    </xdr:from>
    <xdr:to>
      <xdr:col>86</xdr:col>
      <xdr:colOff>25400</xdr:colOff>
      <xdr:row>49</xdr:row>
      <xdr:rowOff>158597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xdr:rowOff>
    </xdr:from>
    <xdr:to>
      <xdr:col>85</xdr:col>
      <xdr:colOff>127000</xdr:colOff>
      <xdr:row>58</xdr:row>
      <xdr:rowOff>2045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01359"/>
          <a:ext cx="838200" cy="34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169442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146565</xdr:rowOff>
    </xdr:from>
    <xdr:to>
      <xdr:col>85</xdr:col>
      <xdr:colOff>177800</xdr:colOff>
      <xdr:row>55</xdr:row>
      <xdr:rowOff>76715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xdr:rowOff>
    </xdr:from>
    <xdr:to>
      <xdr:col>81</xdr:col>
      <xdr:colOff>50800</xdr:colOff>
      <xdr:row>58</xdr:row>
      <xdr:rowOff>66891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01359"/>
          <a:ext cx="889000" cy="40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122675</xdr:rowOff>
    </xdr:from>
    <xdr:to>
      <xdr:col>81</xdr:col>
      <xdr:colOff>101600</xdr:colOff>
      <xdr:row>55</xdr:row>
      <xdr:rowOff>52825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69352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1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66891</xdr:rowOff>
    </xdr:from>
    <xdr:to>
      <xdr:col>76</xdr:col>
      <xdr:colOff>114300</xdr:colOff>
      <xdr:row>58</xdr:row>
      <xdr:rowOff>86798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10010991"/>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98558</xdr:rowOff>
    </xdr:from>
    <xdr:to>
      <xdr:col>76</xdr:col>
      <xdr:colOff>165100</xdr:colOff>
      <xdr:row>55</xdr:row>
      <xdr:rowOff>28708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45235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1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86798</xdr:rowOff>
    </xdr:from>
    <xdr:to>
      <xdr:col>71</xdr:col>
      <xdr:colOff>177800</xdr:colOff>
      <xdr:row>58</xdr:row>
      <xdr:rowOff>135985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30898"/>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95453</xdr:rowOff>
    </xdr:from>
    <xdr:to>
      <xdr:col>72</xdr:col>
      <xdr:colOff>38100</xdr:colOff>
      <xdr:row>55</xdr:row>
      <xdr:rowOff>25603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42130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12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15329</xdr:rowOff>
    </xdr:from>
    <xdr:to>
      <xdr:col>67</xdr:col>
      <xdr:colOff>101600</xdr:colOff>
      <xdr:row>55</xdr:row>
      <xdr:rowOff>116929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44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133456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22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122695</xdr:rowOff>
    </xdr:from>
    <xdr:to>
      <xdr:col>85</xdr:col>
      <xdr:colOff>177800</xdr:colOff>
      <xdr:row>58</xdr:row>
      <xdr:rowOff>52845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37622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1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120809</xdr:rowOff>
    </xdr:from>
    <xdr:to>
      <xdr:col>81</xdr:col>
      <xdr:colOff>101600</xdr:colOff>
      <xdr:row>56</xdr:row>
      <xdr:rowOff>50959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42086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6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16091</xdr:rowOff>
    </xdr:from>
    <xdr:to>
      <xdr:col>76</xdr:col>
      <xdr:colOff>165100</xdr:colOff>
      <xdr:row>58</xdr:row>
      <xdr:rowOff>117691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108818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35998</xdr:rowOff>
    </xdr:from>
    <xdr:to>
      <xdr:col>72</xdr:col>
      <xdr:colOff>38100</xdr:colOff>
      <xdr:row>58</xdr:row>
      <xdr:rowOff>137598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128725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85185</xdr:rowOff>
    </xdr:from>
    <xdr:to>
      <xdr:col>67</xdr:col>
      <xdr:colOff>101600</xdr:colOff>
      <xdr:row>59</xdr:row>
      <xdr:rowOff>15335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6462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44335</xdr:rowOff>
    </xdr:from>
    <xdr:to>
      <xdr:col>85</xdr:col>
      <xdr:colOff>127000</xdr:colOff>
      <xdr:row>79</xdr:row>
      <xdr:rowOff>44335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8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71335</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2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44335</xdr:rowOff>
    </xdr:from>
    <xdr:to>
      <xdr:col>81</xdr:col>
      <xdr:colOff>50800</xdr:colOff>
      <xdr:row>79</xdr:row>
      <xdr:rowOff>44335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44335</xdr:rowOff>
    </xdr:from>
    <xdr:to>
      <xdr:col>76</xdr:col>
      <xdr:colOff>114300</xdr:colOff>
      <xdr:row>79</xdr:row>
      <xdr:rowOff>44335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50303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44335</xdr:rowOff>
    </xdr:from>
    <xdr:to>
      <xdr:col>71</xdr:col>
      <xdr:colOff>177800</xdr:colOff>
      <xdr:row>79</xdr:row>
      <xdr:rowOff>44335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8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97853</xdr:rowOff>
    </xdr:from>
    <xdr:to>
      <xdr:col>72</xdr:col>
      <xdr:colOff>38100</xdr:colOff>
      <xdr:row>79</xdr:row>
      <xdr:rowOff>28003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44530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101416</xdr:rowOff>
    </xdr:from>
    <xdr:to>
      <xdr:col>67</xdr:col>
      <xdr:colOff>101600</xdr:colOff>
      <xdr:row>79</xdr:row>
      <xdr:rowOff>31566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48093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4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164985</xdr:rowOff>
    </xdr:from>
    <xdr:to>
      <xdr:col>85</xdr:col>
      <xdr:colOff>177800</xdr:colOff>
      <xdr:row>79</xdr:row>
      <xdr:rowOff>95135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79912</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164985</xdr:rowOff>
    </xdr:from>
    <xdr:to>
      <xdr:col>81</xdr:col>
      <xdr:colOff>101600</xdr:colOff>
      <xdr:row>79</xdr:row>
      <xdr:rowOff>95135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86262</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164985</xdr:rowOff>
    </xdr:from>
    <xdr:to>
      <xdr:col>76</xdr:col>
      <xdr:colOff>165100</xdr:colOff>
      <xdr:row>79</xdr:row>
      <xdr:rowOff>95135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86262</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164985</xdr:rowOff>
    </xdr:from>
    <xdr:to>
      <xdr:col>72</xdr:col>
      <xdr:colOff>38100</xdr:colOff>
      <xdr:row>79</xdr:row>
      <xdr:rowOff>95135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86262</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164985</xdr:rowOff>
    </xdr:from>
    <xdr:to>
      <xdr:col>67</xdr:col>
      <xdr:colOff>101600</xdr:colOff>
      <xdr:row>79</xdr:row>
      <xdr:rowOff>95135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86262</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62661</xdr:rowOff>
    </xdr:from>
    <xdr:to>
      <xdr:col>85</xdr:col>
      <xdr:colOff>127000</xdr:colOff>
      <xdr:row>98</xdr:row>
      <xdr:rowOff>69656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864761"/>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78447</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6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62661</xdr:rowOff>
    </xdr:from>
    <xdr:to>
      <xdr:col>81</xdr:col>
      <xdr:colOff>50800</xdr:colOff>
      <xdr:row>98</xdr:row>
      <xdr:rowOff>65481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864761"/>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44481</xdr:rowOff>
    </xdr:from>
    <xdr:to>
      <xdr:col>76</xdr:col>
      <xdr:colOff>114300</xdr:colOff>
      <xdr:row>98</xdr:row>
      <xdr:rowOff>65481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846581"/>
          <a:ext cx="889000" cy="2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48973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33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167985</xdr:rowOff>
    </xdr:from>
    <xdr:to>
      <xdr:col>71</xdr:col>
      <xdr:colOff>177800</xdr:colOff>
      <xdr:row>98</xdr:row>
      <xdr:rowOff>44481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798635"/>
          <a:ext cx="889000" cy="4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55311</xdr:rowOff>
    </xdr:from>
    <xdr:to>
      <xdr:col>72</xdr:col>
      <xdr:colOff>38100</xdr:colOff>
      <xdr:row>96</xdr:row>
      <xdr:rowOff>156911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1988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8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21448</xdr:rowOff>
    </xdr:from>
    <xdr:to>
      <xdr:col>67</xdr:col>
      <xdr:colOff>101600</xdr:colOff>
      <xdr:row>96</xdr:row>
      <xdr:rowOff>123048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8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139575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5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18856</xdr:rowOff>
    </xdr:from>
    <xdr:to>
      <xdr:col>85</xdr:col>
      <xdr:colOff>177800</xdr:colOff>
      <xdr:row>98</xdr:row>
      <xdr:rowOff>120456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168733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9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11861</xdr:rowOff>
    </xdr:from>
    <xdr:to>
      <xdr:col>81</xdr:col>
      <xdr:colOff>101600</xdr:colOff>
      <xdr:row>98</xdr:row>
      <xdr:rowOff>113461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104588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9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14681</xdr:rowOff>
    </xdr:from>
    <xdr:to>
      <xdr:col>76</xdr:col>
      <xdr:colOff>165100</xdr:colOff>
      <xdr:row>98</xdr:row>
      <xdr:rowOff>116281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8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107408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9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165131</xdr:rowOff>
    </xdr:from>
    <xdr:to>
      <xdr:col>72</xdr:col>
      <xdr:colOff>38100</xdr:colOff>
      <xdr:row>98</xdr:row>
      <xdr:rowOff>95281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86408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88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117185</xdr:rowOff>
    </xdr:from>
    <xdr:to>
      <xdr:col>67</xdr:col>
      <xdr:colOff>101600</xdr:colOff>
      <xdr:row>98</xdr:row>
      <xdr:rowOff>47335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4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38462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4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148489</xdr:rowOff>
    </xdr:from>
    <xdr:to>
      <xdr:col>102</xdr:col>
      <xdr:colOff>165100</xdr:colOff>
      <xdr:row>39</xdr:row>
      <xdr:rowOff>78639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95165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158852</xdr:rowOff>
    </xdr:from>
    <xdr:to>
      <xdr:col>98</xdr:col>
      <xdr:colOff>38100</xdr:colOff>
      <xdr:row>39</xdr:row>
      <xdr:rowOff>89002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105529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行政改革をはじめとした財政運営に取り組んだことにより、全体的に類似団体の平均を下回っております。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教育費が減少している原因は、平成２８年度に小中学校普通教室への空調整備や地中熱換気システム整備、体育館非構造部材改修事業等普通建設事業費が終了したことに伴うものです。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平成２９年度は普通交付税の減少に伴い、財政調整基金の取り崩しを行ったため、平成２８年度に比べ財政調整基金残高比が△</a:t>
          </a:r>
          <a:r>
            <a:rPr kumimoji="1" lang="en-US" altLang="ja-JP" sz="1400">
              <a:latin typeface="ＭＳ ゴシック" pitchFamily="49" charset="-128"/>
              <a:ea typeface="ＭＳ ゴシック" pitchFamily="49" charset="-128"/>
            </a:rPr>
            <a:t>3.81</a:t>
          </a:r>
          <a:r>
            <a:rPr kumimoji="1" lang="ja-JP" altLang="en-US" sz="1400">
              <a:latin typeface="ＭＳ ゴシック" pitchFamily="49" charset="-128"/>
              <a:ea typeface="ＭＳ ゴシック" pitchFamily="49" charset="-128"/>
            </a:rPr>
            <a:t>％と減少しております。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平成２９年度は、平成２８年度に引き続き、全会計において黒字決算となっており、引き続き、健全な財政運営に努めてまいります。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c r="B1" s="579" t="s">
        <v>75</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60"/>
      <c r="DK1" s="160"/>
      <c r="DL1" s="160"/>
      <c r="DM1" s="160"/>
      <c r="DN1" s="160"/>
      <c r="DO1" s="160"/>
    </row>
    <row r="2" spans="1:119" ht="24.75" thickBot="1">
      <c r="B2" s="161" t="s">
        <v>76</v>
      </c>
      <c r="C2" s="161"/>
      <c r="D2" s="162"/>
    </row>
    <row r="3" spans="1:119" ht="18.75" customHeight="1" thickBot="1">
      <c r="A3" s="160"/>
      <c r="B3" s="580" t="s">
        <v>77</v>
      </c>
      <c r="C3" s="581"/>
      <c r="D3" s="581"/>
      <c r="E3" s="582"/>
      <c r="F3" s="582"/>
      <c r="G3" s="582"/>
      <c r="H3" s="582"/>
      <c r="I3" s="582"/>
      <c r="J3" s="582"/>
      <c r="K3" s="582"/>
      <c r="L3" s="582" t="s">
        <v>78</v>
      </c>
      <c r="M3" s="582"/>
      <c r="N3" s="582"/>
      <c r="O3" s="582"/>
      <c r="P3" s="582"/>
      <c r="Q3" s="582"/>
      <c r="R3" s="585"/>
      <c r="S3" s="585"/>
      <c r="T3" s="585"/>
      <c r="U3" s="585"/>
      <c r="V3" s="586"/>
      <c r="W3" s="479" t="s">
        <v>79</v>
      </c>
      <c r="X3" s="480"/>
      <c r="Y3" s="480"/>
      <c r="Z3" s="480"/>
      <c r="AA3" s="480"/>
      <c r="AB3" s="581"/>
      <c r="AC3" s="585" t="s">
        <v>80</v>
      </c>
      <c r="AD3" s="480"/>
      <c r="AE3" s="480"/>
      <c r="AF3" s="480"/>
      <c r="AG3" s="480"/>
      <c r="AH3" s="480"/>
      <c r="AI3" s="480"/>
      <c r="AJ3" s="480"/>
      <c r="AK3" s="480"/>
      <c r="AL3" s="547"/>
      <c r="AM3" s="479" t="s">
        <v>81</v>
      </c>
      <c r="AN3" s="480"/>
      <c r="AO3" s="480"/>
      <c r="AP3" s="480"/>
      <c r="AQ3" s="480"/>
      <c r="AR3" s="480"/>
      <c r="AS3" s="480"/>
      <c r="AT3" s="480"/>
      <c r="AU3" s="480"/>
      <c r="AV3" s="480"/>
      <c r="AW3" s="480"/>
      <c r="AX3" s="547"/>
      <c r="AY3" s="539" t="s">
        <v>1</v>
      </c>
      <c r="AZ3" s="540"/>
      <c r="BA3" s="540"/>
      <c r="BB3" s="540"/>
      <c r="BC3" s="540"/>
      <c r="BD3" s="540"/>
      <c r="BE3" s="540"/>
      <c r="BF3" s="540"/>
      <c r="BG3" s="540"/>
      <c r="BH3" s="540"/>
      <c r="BI3" s="540"/>
      <c r="BJ3" s="540"/>
      <c r="BK3" s="540"/>
      <c r="BL3" s="540"/>
      <c r="BM3" s="589"/>
      <c r="BN3" s="479" t="s">
        <v>82</v>
      </c>
      <c r="BO3" s="480"/>
      <c r="BP3" s="480"/>
      <c r="BQ3" s="480"/>
      <c r="BR3" s="480"/>
      <c r="BS3" s="480"/>
      <c r="BT3" s="480"/>
      <c r="BU3" s="547"/>
      <c r="BV3" s="479" t="s">
        <v>83</v>
      </c>
      <c r="BW3" s="480"/>
      <c r="BX3" s="480"/>
      <c r="BY3" s="480"/>
      <c r="BZ3" s="480"/>
      <c r="CA3" s="480"/>
      <c r="CB3" s="480"/>
      <c r="CC3" s="547"/>
      <c r="CD3" s="539" t="s">
        <v>1</v>
      </c>
      <c r="CE3" s="540"/>
      <c r="CF3" s="540"/>
      <c r="CG3" s="540"/>
      <c r="CH3" s="540"/>
      <c r="CI3" s="540"/>
      <c r="CJ3" s="540"/>
      <c r="CK3" s="540"/>
      <c r="CL3" s="540"/>
      <c r="CM3" s="540"/>
      <c r="CN3" s="540"/>
      <c r="CO3" s="540"/>
      <c r="CP3" s="540"/>
      <c r="CQ3" s="540"/>
      <c r="CR3" s="540"/>
      <c r="CS3" s="589"/>
      <c r="CT3" s="479" t="s">
        <v>84</v>
      </c>
      <c r="CU3" s="480"/>
      <c r="CV3" s="480"/>
      <c r="CW3" s="480"/>
      <c r="CX3" s="480"/>
      <c r="CY3" s="480"/>
      <c r="CZ3" s="480"/>
      <c r="DA3" s="547"/>
      <c r="DB3" s="479" t="s">
        <v>85</v>
      </c>
      <c r="DC3" s="480"/>
      <c r="DD3" s="480"/>
      <c r="DE3" s="480"/>
      <c r="DF3" s="480"/>
      <c r="DG3" s="480"/>
      <c r="DH3" s="480"/>
      <c r="DI3" s="547"/>
    </row>
    <row r="4" spans="1:119" ht="18.75" customHeight="1">
      <c r="A4" s="160"/>
      <c r="B4" s="555"/>
      <c r="C4" s="556"/>
      <c r="D4" s="556"/>
      <c r="E4" s="557"/>
      <c r="F4" s="557"/>
      <c r="G4" s="557"/>
      <c r="H4" s="557"/>
      <c r="I4" s="557"/>
      <c r="J4" s="557"/>
      <c r="K4" s="557"/>
      <c r="L4" s="557"/>
      <c r="M4" s="557"/>
      <c r="N4" s="557"/>
      <c r="O4" s="557"/>
      <c r="P4" s="557"/>
      <c r="Q4" s="557"/>
      <c r="R4" s="561"/>
      <c r="S4" s="561"/>
      <c r="T4" s="561"/>
      <c r="U4" s="561"/>
      <c r="V4" s="562"/>
      <c r="W4" s="548"/>
      <c r="X4" s="362"/>
      <c r="Y4" s="362"/>
      <c r="Z4" s="362"/>
      <c r="AA4" s="362"/>
      <c r="AB4" s="556"/>
      <c r="AC4" s="561"/>
      <c r="AD4" s="362"/>
      <c r="AE4" s="362"/>
      <c r="AF4" s="362"/>
      <c r="AG4" s="362"/>
      <c r="AH4" s="362"/>
      <c r="AI4" s="362"/>
      <c r="AJ4" s="362"/>
      <c r="AK4" s="362"/>
      <c r="AL4" s="549"/>
      <c r="AM4" s="506"/>
      <c r="AN4" s="416"/>
      <c r="AO4" s="416"/>
      <c r="AP4" s="416"/>
      <c r="AQ4" s="416"/>
      <c r="AR4" s="416"/>
      <c r="AS4" s="416"/>
      <c r="AT4" s="416"/>
      <c r="AU4" s="416"/>
      <c r="AV4" s="416"/>
      <c r="AW4" s="416"/>
      <c r="AX4" s="588"/>
      <c r="AY4" s="392" t="s">
        <v>86</v>
      </c>
      <c r="AZ4" s="393"/>
      <c r="BA4" s="393"/>
      <c r="BB4" s="393"/>
      <c r="BC4" s="393"/>
      <c r="BD4" s="393"/>
      <c r="BE4" s="393"/>
      <c r="BF4" s="393"/>
      <c r="BG4" s="393"/>
      <c r="BH4" s="393"/>
      <c r="BI4" s="393"/>
      <c r="BJ4" s="393"/>
      <c r="BK4" s="393"/>
      <c r="BL4" s="393"/>
      <c r="BM4" s="394"/>
      <c r="BN4" s="395">
        <v>6234762</v>
      </c>
      <c r="BO4" s="396"/>
      <c r="BP4" s="396"/>
      <c r="BQ4" s="396"/>
      <c r="BR4" s="396"/>
      <c r="BS4" s="396"/>
      <c r="BT4" s="396"/>
      <c r="BU4" s="397"/>
      <c r="BV4" s="395">
        <v>6555637</v>
      </c>
      <c r="BW4" s="396"/>
      <c r="BX4" s="396"/>
      <c r="BY4" s="396"/>
      <c r="BZ4" s="396"/>
      <c r="CA4" s="396"/>
      <c r="CB4" s="396"/>
      <c r="CC4" s="397"/>
      <c r="CD4" s="573" t="s">
        <v>87</v>
      </c>
      <c r="CE4" s="574"/>
      <c r="CF4" s="574"/>
      <c r="CG4" s="574"/>
      <c r="CH4" s="574"/>
      <c r="CI4" s="574"/>
      <c r="CJ4" s="574"/>
      <c r="CK4" s="574"/>
      <c r="CL4" s="574"/>
      <c r="CM4" s="574"/>
      <c r="CN4" s="574"/>
      <c r="CO4" s="574"/>
      <c r="CP4" s="574"/>
      <c r="CQ4" s="574"/>
      <c r="CR4" s="574"/>
      <c r="CS4" s="575"/>
      <c r="CT4" s="576">
        <v>2.7</v>
      </c>
      <c r="CU4" s="577"/>
      <c r="CV4" s="577"/>
      <c r="CW4" s="577"/>
      <c r="CX4" s="577"/>
      <c r="CY4" s="577"/>
      <c r="CZ4" s="577"/>
      <c r="DA4" s="578"/>
      <c r="DB4" s="576">
        <v>1.4</v>
      </c>
      <c r="DC4" s="577"/>
      <c r="DD4" s="577"/>
      <c r="DE4" s="577"/>
      <c r="DF4" s="577"/>
      <c r="DG4" s="577"/>
      <c r="DH4" s="577"/>
      <c r="DI4" s="578"/>
    </row>
    <row r="5" spans="1:119" ht="18.75" customHeight="1">
      <c r="A5" s="160"/>
      <c r="B5" s="583"/>
      <c r="C5" s="417"/>
      <c r="D5" s="417"/>
      <c r="E5" s="584"/>
      <c r="F5" s="584"/>
      <c r="G5" s="584"/>
      <c r="H5" s="584"/>
      <c r="I5" s="584"/>
      <c r="J5" s="584"/>
      <c r="K5" s="584"/>
      <c r="L5" s="584"/>
      <c r="M5" s="584"/>
      <c r="N5" s="584"/>
      <c r="O5" s="584"/>
      <c r="P5" s="584"/>
      <c r="Q5" s="584"/>
      <c r="R5" s="415"/>
      <c r="S5" s="415"/>
      <c r="T5" s="415"/>
      <c r="U5" s="415"/>
      <c r="V5" s="587"/>
      <c r="W5" s="506"/>
      <c r="X5" s="416"/>
      <c r="Y5" s="416"/>
      <c r="Z5" s="416"/>
      <c r="AA5" s="416"/>
      <c r="AB5" s="417"/>
      <c r="AC5" s="415"/>
      <c r="AD5" s="416"/>
      <c r="AE5" s="416"/>
      <c r="AF5" s="416"/>
      <c r="AG5" s="416"/>
      <c r="AH5" s="416"/>
      <c r="AI5" s="416"/>
      <c r="AJ5" s="416"/>
      <c r="AK5" s="416"/>
      <c r="AL5" s="588"/>
      <c r="AM5" s="469" t="s">
        <v>88</v>
      </c>
      <c r="AN5" s="374"/>
      <c r="AO5" s="374"/>
      <c r="AP5" s="374"/>
      <c r="AQ5" s="374"/>
      <c r="AR5" s="374"/>
      <c r="AS5" s="374"/>
      <c r="AT5" s="375"/>
      <c r="AU5" s="457" t="s">
        <v>89</v>
      </c>
      <c r="AV5" s="458"/>
      <c r="AW5" s="458"/>
      <c r="AX5" s="458"/>
      <c r="AY5" s="380" t="s">
        <v>90</v>
      </c>
      <c r="AZ5" s="381"/>
      <c r="BA5" s="381"/>
      <c r="BB5" s="381"/>
      <c r="BC5" s="381"/>
      <c r="BD5" s="381"/>
      <c r="BE5" s="381"/>
      <c r="BF5" s="381"/>
      <c r="BG5" s="381"/>
      <c r="BH5" s="381"/>
      <c r="BI5" s="381"/>
      <c r="BJ5" s="381"/>
      <c r="BK5" s="381"/>
      <c r="BL5" s="381"/>
      <c r="BM5" s="382"/>
      <c r="BN5" s="400">
        <v>6120256</v>
      </c>
      <c r="BO5" s="401"/>
      <c r="BP5" s="401"/>
      <c r="BQ5" s="401"/>
      <c r="BR5" s="401"/>
      <c r="BS5" s="401"/>
      <c r="BT5" s="401"/>
      <c r="BU5" s="402"/>
      <c r="BV5" s="400">
        <v>6490458</v>
      </c>
      <c r="BW5" s="401"/>
      <c r="BX5" s="401"/>
      <c r="BY5" s="401"/>
      <c r="BZ5" s="401"/>
      <c r="CA5" s="401"/>
      <c r="CB5" s="401"/>
      <c r="CC5" s="402"/>
      <c r="CD5" s="409" t="s">
        <v>91</v>
      </c>
      <c r="CE5" s="410"/>
      <c r="CF5" s="410"/>
      <c r="CG5" s="410"/>
      <c r="CH5" s="410"/>
      <c r="CI5" s="410"/>
      <c r="CJ5" s="410"/>
      <c r="CK5" s="410"/>
      <c r="CL5" s="410"/>
      <c r="CM5" s="410"/>
      <c r="CN5" s="410"/>
      <c r="CO5" s="410"/>
      <c r="CP5" s="410"/>
      <c r="CQ5" s="410"/>
      <c r="CR5" s="410"/>
      <c r="CS5" s="411"/>
      <c r="CT5" s="370">
        <v>94.9</v>
      </c>
      <c r="CU5" s="371"/>
      <c r="CV5" s="371"/>
      <c r="CW5" s="371"/>
      <c r="CX5" s="371"/>
      <c r="CY5" s="371"/>
      <c r="CZ5" s="371"/>
      <c r="DA5" s="372"/>
      <c r="DB5" s="370">
        <v>92.2</v>
      </c>
      <c r="DC5" s="371"/>
      <c r="DD5" s="371"/>
      <c r="DE5" s="371"/>
      <c r="DF5" s="371"/>
      <c r="DG5" s="371"/>
      <c r="DH5" s="371"/>
      <c r="DI5" s="372"/>
    </row>
    <row r="6" spans="1:119" ht="18.75" customHeight="1">
      <c r="A6" s="160"/>
      <c r="B6" s="553" t="s">
        <v>92</v>
      </c>
      <c r="C6" s="414"/>
      <c r="D6" s="414"/>
      <c r="E6" s="554"/>
      <c r="F6" s="554"/>
      <c r="G6" s="554"/>
      <c r="H6" s="554"/>
      <c r="I6" s="554"/>
      <c r="J6" s="554"/>
      <c r="K6" s="554"/>
      <c r="L6" s="554" t="s">
        <v>93</v>
      </c>
      <c r="M6" s="554"/>
      <c r="N6" s="554"/>
      <c r="O6" s="554"/>
      <c r="P6" s="554"/>
      <c r="Q6" s="554"/>
      <c r="R6" s="438"/>
      <c r="S6" s="438"/>
      <c r="T6" s="438"/>
      <c r="U6" s="438"/>
      <c r="V6" s="560"/>
      <c r="W6" s="491" t="s">
        <v>94</v>
      </c>
      <c r="X6" s="413"/>
      <c r="Y6" s="413"/>
      <c r="Z6" s="413"/>
      <c r="AA6" s="413"/>
      <c r="AB6" s="414"/>
      <c r="AC6" s="565" t="s">
        <v>95</v>
      </c>
      <c r="AD6" s="566"/>
      <c r="AE6" s="566"/>
      <c r="AF6" s="566"/>
      <c r="AG6" s="566"/>
      <c r="AH6" s="566"/>
      <c r="AI6" s="566"/>
      <c r="AJ6" s="566"/>
      <c r="AK6" s="566"/>
      <c r="AL6" s="567"/>
      <c r="AM6" s="469" t="s">
        <v>96</v>
      </c>
      <c r="AN6" s="374"/>
      <c r="AO6" s="374"/>
      <c r="AP6" s="374"/>
      <c r="AQ6" s="374"/>
      <c r="AR6" s="374"/>
      <c r="AS6" s="374"/>
      <c r="AT6" s="375"/>
      <c r="AU6" s="457" t="s">
        <v>97</v>
      </c>
      <c r="AV6" s="458"/>
      <c r="AW6" s="458"/>
      <c r="AX6" s="458"/>
      <c r="AY6" s="380" t="s">
        <v>98</v>
      </c>
      <c r="AZ6" s="381"/>
      <c r="BA6" s="381"/>
      <c r="BB6" s="381"/>
      <c r="BC6" s="381"/>
      <c r="BD6" s="381"/>
      <c r="BE6" s="381"/>
      <c r="BF6" s="381"/>
      <c r="BG6" s="381"/>
      <c r="BH6" s="381"/>
      <c r="BI6" s="381"/>
      <c r="BJ6" s="381"/>
      <c r="BK6" s="381"/>
      <c r="BL6" s="381"/>
      <c r="BM6" s="382"/>
      <c r="BN6" s="400">
        <v>114506</v>
      </c>
      <c r="BO6" s="401"/>
      <c r="BP6" s="401"/>
      <c r="BQ6" s="401"/>
      <c r="BR6" s="401"/>
      <c r="BS6" s="401"/>
      <c r="BT6" s="401"/>
      <c r="BU6" s="402"/>
      <c r="BV6" s="400">
        <v>65179</v>
      </c>
      <c r="BW6" s="401"/>
      <c r="BX6" s="401"/>
      <c r="BY6" s="401"/>
      <c r="BZ6" s="401"/>
      <c r="CA6" s="401"/>
      <c r="CB6" s="401"/>
      <c r="CC6" s="402"/>
      <c r="CD6" s="409" t="s">
        <v>99</v>
      </c>
      <c r="CE6" s="410"/>
      <c r="CF6" s="410"/>
      <c r="CG6" s="410"/>
      <c r="CH6" s="410"/>
      <c r="CI6" s="410"/>
      <c r="CJ6" s="410"/>
      <c r="CK6" s="410"/>
      <c r="CL6" s="410"/>
      <c r="CM6" s="410"/>
      <c r="CN6" s="410"/>
      <c r="CO6" s="410"/>
      <c r="CP6" s="410"/>
      <c r="CQ6" s="410"/>
      <c r="CR6" s="410"/>
      <c r="CS6" s="411"/>
      <c r="CT6" s="550">
        <v>101.4</v>
      </c>
      <c r="CU6" s="551"/>
      <c r="CV6" s="551"/>
      <c r="CW6" s="551"/>
      <c r="CX6" s="551"/>
      <c r="CY6" s="551"/>
      <c r="CZ6" s="551"/>
      <c r="DA6" s="552"/>
      <c r="DB6" s="550">
        <v>98.2</v>
      </c>
      <c r="DC6" s="551"/>
      <c r="DD6" s="551"/>
      <c r="DE6" s="551"/>
      <c r="DF6" s="551"/>
      <c r="DG6" s="551"/>
      <c r="DH6" s="551"/>
      <c r="DI6" s="552"/>
    </row>
    <row r="7" spans="1:119" ht="18.75" customHeight="1">
      <c r="A7" s="160"/>
      <c r="B7" s="555"/>
      <c r="C7" s="556"/>
      <c r="D7" s="556"/>
      <c r="E7" s="557"/>
      <c r="F7" s="557"/>
      <c r="G7" s="557"/>
      <c r="H7" s="557"/>
      <c r="I7" s="557"/>
      <c r="J7" s="557"/>
      <c r="K7" s="557"/>
      <c r="L7" s="557"/>
      <c r="M7" s="557"/>
      <c r="N7" s="557"/>
      <c r="O7" s="557"/>
      <c r="P7" s="557"/>
      <c r="Q7" s="557"/>
      <c r="R7" s="561"/>
      <c r="S7" s="561"/>
      <c r="T7" s="561"/>
      <c r="U7" s="561"/>
      <c r="V7" s="562"/>
      <c r="W7" s="548"/>
      <c r="X7" s="362"/>
      <c r="Y7" s="362"/>
      <c r="Z7" s="362"/>
      <c r="AA7" s="362"/>
      <c r="AB7" s="556"/>
      <c r="AC7" s="568"/>
      <c r="AD7" s="363"/>
      <c r="AE7" s="363"/>
      <c r="AF7" s="363"/>
      <c r="AG7" s="363"/>
      <c r="AH7" s="363"/>
      <c r="AI7" s="363"/>
      <c r="AJ7" s="363"/>
      <c r="AK7" s="363"/>
      <c r="AL7" s="569"/>
      <c r="AM7" s="469" t="s">
        <v>100</v>
      </c>
      <c r="AN7" s="374"/>
      <c r="AO7" s="374"/>
      <c r="AP7" s="374"/>
      <c r="AQ7" s="374"/>
      <c r="AR7" s="374"/>
      <c r="AS7" s="374"/>
      <c r="AT7" s="375"/>
      <c r="AU7" s="457" t="s">
        <v>101</v>
      </c>
      <c r="AV7" s="458"/>
      <c r="AW7" s="458"/>
      <c r="AX7" s="458"/>
      <c r="AY7" s="380" t="s">
        <v>102</v>
      </c>
      <c r="AZ7" s="381"/>
      <c r="BA7" s="381"/>
      <c r="BB7" s="381"/>
      <c r="BC7" s="381"/>
      <c r="BD7" s="381"/>
      <c r="BE7" s="381"/>
      <c r="BF7" s="381"/>
      <c r="BG7" s="381"/>
      <c r="BH7" s="381"/>
      <c r="BI7" s="381"/>
      <c r="BJ7" s="381"/>
      <c r="BK7" s="381"/>
      <c r="BL7" s="381"/>
      <c r="BM7" s="382"/>
      <c r="BN7" s="400">
        <v>3825</v>
      </c>
      <c r="BO7" s="401"/>
      <c r="BP7" s="401"/>
      <c r="BQ7" s="401"/>
      <c r="BR7" s="401"/>
      <c r="BS7" s="401"/>
      <c r="BT7" s="401"/>
      <c r="BU7" s="402"/>
      <c r="BV7" s="400">
        <v>7070</v>
      </c>
      <c r="BW7" s="401"/>
      <c r="BX7" s="401"/>
      <c r="BY7" s="401"/>
      <c r="BZ7" s="401"/>
      <c r="CA7" s="401"/>
      <c r="CB7" s="401"/>
      <c r="CC7" s="402"/>
      <c r="CD7" s="409" t="s">
        <v>103</v>
      </c>
      <c r="CE7" s="410"/>
      <c r="CF7" s="410"/>
      <c r="CG7" s="410"/>
      <c r="CH7" s="410"/>
      <c r="CI7" s="410"/>
      <c r="CJ7" s="410"/>
      <c r="CK7" s="410"/>
      <c r="CL7" s="410"/>
      <c r="CM7" s="410"/>
      <c r="CN7" s="410"/>
      <c r="CO7" s="410"/>
      <c r="CP7" s="410"/>
      <c r="CQ7" s="410"/>
      <c r="CR7" s="410"/>
      <c r="CS7" s="411"/>
      <c r="CT7" s="400">
        <v>4172157</v>
      </c>
      <c r="CU7" s="401"/>
      <c r="CV7" s="401"/>
      <c r="CW7" s="401"/>
      <c r="CX7" s="401"/>
      <c r="CY7" s="401"/>
      <c r="CZ7" s="401"/>
      <c r="DA7" s="402"/>
      <c r="DB7" s="400">
        <v>4105385</v>
      </c>
      <c r="DC7" s="401"/>
      <c r="DD7" s="401"/>
      <c r="DE7" s="401"/>
      <c r="DF7" s="401"/>
      <c r="DG7" s="401"/>
      <c r="DH7" s="401"/>
      <c r="DI7" s="402"/>
    </row>
    <row r="8" spans="1:119" ht="18.75" customHeight="1" thickBot="1">
      <c r="A8" s="160"/>
      <c r="B8" s="558"/>
      <c r="C8" s="492"/>
      <c r="D8" s="492"/>
      <c r="E8" s="559"/>
      <c r="F8" s="559"/>
      <c r="G8" s="559"/>
      <c r="H8" s="559"/>
      <c r="I8" s="559"/>
      <c r="J8" s="559"/>
      <c r="K8" s="559"/>
      <c r="L8" s="559"/>
      <c r="M8" s="559"/>
      <c r="N8" s="559"/>
      <c r="O8" s="559"/>
      <c r="P8" s="559"/>
      <c r="Q8" s="559"/>
      <c r="R8" s="563"/>
      <c r="S8" s="563"/>
      <c r="T8" s="563"/>
      <c r="U8" s="563"/>
      <c r="V8" s="564"/>
      <c r="W8" s="481"/>
      <c r="X8" s="482"/>
      <c r="Y8" s="482"/>
      <c r="Z8" s="482"/>
      <c r="AA8" s="482"/>
      <c r="AB8" s="492"/>
      <c r="AC8" s="570"/>
      <c r="AD8" s="571"/>
      <c r="AE8" s="571"/>
      <c r="AF8" s="571"/>
      <c r="AG8" s="571"/>
      <c r="AH8" s="571"/>
      <c r="AI8" s="571"/>
      <c r="AJ8" s="571"/>
      <c r="AK8" s="571"/>
      <c r="AL8" s="572"/>
      <c r="AM8" s="469" t="s">
        <v>104</v>
      </c>
      <c r="AN8" s="374"/>
      <c r="AO8" s="374"/>
      <c r="AP8" s="374"/>
      <c r="AQ8" s="374"/>
      <c r="AR8" s="374"/>
      <c r="AS8" s="374"/>
      <c r="AT8" s="375"/>
      <c r="AU8" s="457" t="s">
        <v>105</v>
      </c>
      <c r="AV8" s="458"/>
      <c r="AW8" s="458"/>
      <c r="AX8" s="458"/>
      <c r="AY8" s="380" t="s">
        <v>106</v>
      </c>
      <c r="AZ8" s="381"/>
      <c r="BA8" s="381"/>
      <c r="BB8" s="381"/>
      <c r="BC8" s="381"/>
      <c r="BD8" s="381"/>
      <c r="BE8" s="381"/>
      <c r="BF8" s="381"/>
      <c r="BG8" s="381"/>
      <c r="BH8" s="381"/>
      <c r="BI8" s="381"/>
      <c r="BJ8" s="381"/>
      <c r="BK8" s="381"/>
      <c r="BL8" s="381"/>
      <c r="BM8" s="382"/>
      <c r="BN8" s="400">
        <v>110681</v>
      </c>
      <c r="BO8" s="401"/>
      <c r="BP8" s="401"/>
      <c r="BQ8" s="401"/>
      <c r="BR8" s="401"/>
      <c r="BS8" s="401"/>
      <c r="BT8" s="401"/>
      <c r="BU8" s="402"/>
      <c r="BV8" s="400">
        <v>58109</v>
      </c>
      <c r="BW8" s="401"/>
      <c r="BX8" s="401"/>
      <c r="BY8" s="401"/>
      <c r="BZ8" s="401"/>
      <c r="CA8" s="401"/>
      <c r="CB8" s="401"/>
      <c r="CC8" s="402"/>
      <c r="CD8" s="409" t="s">
        <v>107</v>
      </c>
      <c r="CE8" s="410"/>
      <c r="CF8" s="410"/>
      <c r="CG8" s="410"/>
      <c r="CH8" s="410"/>
      <c r="CI8" s="410"/>
      <c r="CJ8" s="410"/>
      <c r="CK8" s="410"/>
      <c r="CL8" s="410"/>
      <c r="CM8" s="410"/>
      <c r="CN8" s="410"/>
      <c r="CO8" s="410"/>
      <c r="CP8" s="410"/>
      <c r="CQ8" s="410"/>
      <c r="CR8" s="410"/>
      <c r="CS8" s="411"/>
      <c r="CT8" s="513">
        <v>0.54</v>
      </c>
      <c r="CU8" s="514"/>
      <c r="CV8" s="514"/>
      <c r="CW8" s="514"/>
      <c r="CX8" s="514"/>
      <c r="CY8" s="514"/>
      <c r="CZ8" s="514"/>
      <c r="DA8" s="515"/>
      <c r="DB8" s="513">
        <v>0.54</v>
      </c>
      <c r="DC8" s="514"/>
      <c r="DD8" s="514"/>
      <c r="DE8" s="514"/>
      <c r="DF8" s="514"/>
      <c r="DG8" s="514"/>
      <c r="DH8" s="514"/>
      <c r="DI8" s="515"/>
    </row>
    <row r="9" spans="1:119" ht="18.75" customHeight="1" thickBot="1">
      <c r="A9" s="160"/>
      <c r="B9" s="539" t="s">
        <v>108</v>
      </c>
      <c r="C9" s="540"/>
      <c r="D9" s="540"/>
      <c r="E9" s="540"/>
      <c r="F9" s="540"/>
      <c r="G9" s="540"/>
      <c r="H9" s="540"/>
      <c r="I9" s="540"/>
      <c r="J9" s="540"/>
      <c r="K9" s="463"/>
      <c r="L9" s="541" t="s">
        <v>109</v>
      </c>
      <c r="M9" s="542"/>
      <c r="N9" s="542"/>
      <c r="O9" s="542"/>
      <c r="P9" s="542"/>
      <c r="Q9" s="543"/>
      <c r="R9" s="544">
        <v>15889</v>
      </c>
      <c r="S9" s="545"/>
      <c r="T9" s="545"/>
      <c r="U9" s="545"/>
      <c r="V9" s="546"/>
      <c r="W9" s="479" t="s">
        <v>110</v>
      </c>
      <c r="X9" s="480"/>
      <c r="Y9" s="480"/>
      <c r="Z9" s="480"/>
      <c r="AA9" s="480"/>
      <c r="AB9" s="480"/>
      <c r="AC9" s="480"/>
      <c r="AD9" s="480"/>
      <c r="AE9" s="480"/>
      <c r="AF9" s="480"/>
      <c r="AG9" s="480"/>
      <c r="AH9" s="480"/>
      <c r="AI9" s="480"/>
      <c r="AJ9" s="480"/>
      <c r="AK9" s="480"/>
      <c r="AL9" s="547"/>
      <c r="AM9" s="469" t="s">
        <v>111</v>
      </c>
      <c r="AN9" s="374"/>
      <c r="AO9" s="374"/>
      <c r="AP9" s="374"/>
      <c r="AQ9" s="374"/>
      <c r="AR9" s="374"/>
      <c r="AS9" s="374"/>
      <c r="AT9" s="375"/>
      <c r="AU9" s="457" t="s">
        <v>105</v>
      </c>
      <c r="AV9" s="458"/>
      <c r="AW9" s="458"/>
      <c r="AX9" s="458"/>
      <c r="AY9" s="380" t="s">
        <v>112</v>
      </c>
      <c r="AZ9" s="381"/>
      <c r="BA9" s="381"/>
      <c r="BB9" s="381"/>
      <c r="BC9" s="381"/>
      <c r="BD9" s="381"/>
      <c r="BE9" s="381"/>
      <c r="BF9" s="381"/>
      <c r="BG9" s="381"/>
      <c r="BH9" s="381"/>
      <c r="BI9" s="381"/>
      <c r="BJ9" s="381"/>
      <c r="BK9" s="381"/>
      <c r="BL9" s="381"/>
      <c r="BM9" s="382"/>
      <c r="BN9" s="400">
        <v>52572</v>
      </c>
      <c r="BO9" s="401"/>
      <c r="BP9" s="401"/>
      <c r="BQ9" s="401"/>
      <c r="BR9" s="401"/>
      <c r="BS9" s="401"/>
      <c r="BT9" s="401"/>
      <c r="BU9" s="402"/>
      <c r="BV9" s="400">
        <v>-148729</v>
      </c>
      <c r="BW9" s="401"/>
      <c r="BX9" s="401"/>
      <c r="BY9" s="401"/>
      <c r="BZ9" s="401"/>
      <c r="CA9" s="401"/>
      <c r="CB9" s="401"/>
      <c r="CC9" s="402"/>
      <c r="CD9" s="409" t="s">
        <v>113</v>
      </c>
      <c r="CE9" s="410"/>
      <c r="CF9" s="410"/>
      <c r="CG9" s="410"/>
      <c r="CH9" s="410"/>
      <c r="CI9" s="410"/>
      <c r="CJ9" s="410"/>
      <c r="CK9" s="410"/>
      <c r="CL9" s="410"/>
      <c r="CM9" s="410"/>
      <c r="CN9" s="410"/>
      <c r="CO9" s="410"/>
      <c r="CP9" s="410"/>
      <c r="CQ9" s="410"/>
      <c r="CR9" s="410"/>
      <c r="CS9" s="411"/>
      <c r="CT9" s="370">
        <v>11.6</v>
      </c>
      <c r="CU9" s="371"/>
      <c r="CV9" s="371"/>
      <c r="CW9" s="371"/>
      <c r="CX9" s="371"/>
      <c r="CY9" s="371"/>
      <c r="CZ9" s="371"/>
      <c r="DA9" s="372"/>
      <c r="DB9" s="370">
        <v>12</v>
      </c>
      <c r="DC9" s="371"/>
      <c r="DD9" s="371"/>
      <c r="DE9" s="371"/>
      <c r="DF9" s="371"/>
      <c r="DG9" s="371"/>
      <c r="DH9" s="371"/>
      <c r="DI9" s="372"/>
    </row>
    <row r="10" spans="1:119" ht="18.75" customHeight="1" thickBot="1">
      <c r="A10" s="160"/>
      <c r="B10" s="539"/>
      <c r="C10" s="540"/>
      <c r="D10" s="540"/>
      <c r="E10" s="540"/>
      <c r="F10" s="540"/>
      <c r="G10" s="540"/>
      <c r="H10" s="540"/>
      <c r="I10" s="540"/>
      <c r="J10" s="540"/>
      <c r="K10" s="463"/>
      <c r="L10" s="373" t="s">
        <v>114</v>
      </c>
      <c r="M10" s="374"/>
      <c r="N10" s="374"/>
      <c r="O10" s="374"/>
      <c r="P10" s="374"/>
      <c r="Q10" s="375"/>
      <c r="R10" s="376">
        <v>16594</v>
      </c>
      <c r="S10" s="377"/>
      <c r="T10" s="377"/>
      <c r="U10" s="377"/>
      <c r="V10" s="379"/>
      <c r="W10" s="548"/>
      <c r="X10" s="362"/>
      <c r="Y10" s="362"/>
      <c r="Z10" s="362"/>
      <c r="AA10" s="362"/>
      <c r="AB10" s="362"/>
      <c r="AC10" s="362"/>
      <c r="AD10" s="362"/>
      <c r="AE10" s="362"/>
      <c r="AF10" s="362"/>
      <c r="AG10" s="362"/>
      <c r="AH10" s="362"/>
      <c r="AI10" s="362"/>
      <c r="AJ10" s="362"/>
      <c r="AK10" s="362"/>
      <c r="AL10" s="549"/>
      <c r="AM10" s="469" t="s">
        <v>115</v>
      </c>
      <c r="AN10" s="374"/>
      <c r="AO10" s="374"/>
      <c r="AP10" s="374"/>
      <c r="AQ10" s="374"/>
      <c r="AR10" s="374"/>
      <c r="AS10" s="374"/>
      <c r="AT10" s="375"/>
      <c r="AU10" s="457" t="s">
        <v>116</v>
      </c>
      <c r="AV10" s="458"/>
      <c r="AW10" s="458"/>
      <c r="AX10" s="458"/>
      <c r="AY10" s="380" t="s">
        <v>117</v>
      </c>
      <c r="AZ10" s="381"/>
      <c r="BA10" s="381"/>
      <c r="BB10" s="381"/>
      <c r="BC10" s="381"/>
      <c r="BD10" s="381"/>
      <c r="BE10" s="381"/>
      <c r="BF10" s="381"/>
      <c r="BG10" s="381"/>
      <c r="BH10" s="381"/>
      <c r="BI10" s="381"/>
      <c r="BJ10" s="381"/>
      <c r="BK10" s="381"/>
      <c r="BL10" s="381"/>
      <c r="BM10" s="382"/>
      <c r="BN10" s="400">
        <v>389</v>
      </c>
      <c r="BO10" s="401"/>
      <c r="BP10" s="401"/>
      <c r="BQ10" s="401"/>
      <c r="BR10" s="401"/>
      <c r="BS10" s="401"/>
      <c r="BT10" s="401"/>
      <c r="BU10" s="402"/>
      <c r="BV10" s="400">
        <v>607</v>
      </c>
      <c r="BW10" s="401"/>
      <c r="BX10" s="401"/>
      <c r="BY10" s="401"/>
      <c r="BZ10" s="401"/>
      <c r="CA10" s="401"/>
      <c r="CB10" s="401"/>
      <c r="CC10" s="402"/>
      <c r="CD10" s="166" t="s">
        <v>118</v>
      </c>
      <c r="CE10" s="167"/>
      <c r="CF10" s="167"/>
      <c r="CG10" s="167"/>
      <c r="CH10" s="167"/>
      <c r="CI10" s="167"/>
      <c r="CJ10" s="167"/>
      <c r="CK10" s="167"/>
      <c r="CL10" s="167"/>
      <c r="CM10" s="167"/>
      <c r="CN10" s="167"/>
      <c r="CO10" s="167"/>
      <c r="CP10" s="167"/>
      <c r="CQ10" s="167"/>
      <c r="CR10" s="167"/>
      <c r="CS10" s="168"/>
      <c r="CT10" s="172"/>
      <c r="CU10" s="173"/>
      <c r="CV10" s="173"/>
      <c r="CW10" s="173"/>
      <c r="CX10" s="173"/>
      <c r="CY10" s="173"/>
      <c r="CZ10" s="173"/>
      <c r="DA10" s="174"/>
      <c r="DB10" s="172"/>
      <c r="DC10" s="173"/>
      <c r="DD10" s="173"/>
      <c r="DE10" s="173"/>
      <c r="DF10" s="173"/>
      <c r="DG10" s="173"/>
      <c r="DH10" s="173"/>
      <c r="DI10" s="174"/>
    </row>
    <row r="11" spans="1:119" ht="18.75" customHeight="1" thickBot="1">
      <c r="A11" s="160"/>
      <c r="B11" s="539"/>
      <c r="C11" s="540"/>
      <c r="D11" s="540"/>
      <c r="E11" s="540"/>
      <c r="F11" s="540"/>
      <c r="G11" s="540"/>
      <c r="H11" s="540"/>
      <c r="I11" s="540"/>
      <c r="J11" s="540"/>
      <c r="K11" s="463"/>
      <c r="L11" s="446" t="s">
        <v>119</v>
      </c>
      <c r="M11" s="447"/>
      <c r="N11" s="447"/>
      <c r="O11" s="447"/>
      <c r="P11" s="447"/>
      <c r="Q11" s="448"/>
      <c r="R11" s="536" t="s">
        <v>120</v>
      </c>
      <c r="S11" s="537"/>
      <c r="T11" s="537"/>
      <c r="U11" s="537"/>
      <c r="V11" s="538"/>
      <c r="W11" s="548"/>
      <c r="X11" s="362"/>
      <c r="Y11" s="362"/>
      <c r="Z11" s="362"/>
      <c r="AA11" s="362"/>
      <c r="AB11" s="362"/>
      <c r="AC11" s="362"/>
      <c r="AD11" s="362"/>
      <c r="AE11" s="362"/>
      <c r="AF11" s="362"/>
      <c r="AG11" s="362"/>
      <c r="AH11" s="362"/>
      <c r="AI11" s="362"/>
      <c r="AJ11" s="362"/>
      <c r="AK11" s="362"/>
      <c r="AL11" s="549"/>
      <c r="AM11" s="469" t="s">
        <v>121</v>
      </c>
      <c r="AN11" s="374"/>
      <c r="AO11" s="374"/>
      <c r="AP11" s="374"/>
      <c r="AQ11" s="374"/>
      <c r="AR11" s="374"/>
      <c r="AS11" s="374"/>
      <c r="AT11" s="375"/>
      <c r="AU11" s="457" t="s">
        <v>116</v>
      </c>
      <c r="AV11" s="458"/>
      <c r="AW11" s="458"/>
      <c r="AX11" s="458"/>
      <c r="AY11" s="380" t="s">
        <v>122</v>
      </c>
      <c r="AZ11" s="381"/>
      <c r="BA11" s="381"/>
      <c r="BB11" s="381"/>
      <c r="BC11" s="381"/>
      <c r="BD11" s="381"/>
      <c r="BE11" s="381"/>
      <c r="BF11" s="381"/>
      <c r="BG11" s="381"/>
      <c r="BH11" s="381"/>
      <c r="BI11" s="381"/>
      <c r="BJ11" s="381"/>
      <c r="BK11" s="381"/>
      <c r="BL11" s="381"/>
      <c r="BM11" s="382"/>
      <c r="BN11" s="400">
        <v>0</v>
      </c>
      <c r="BO11" s="401"/>
      <c r="BP11" s="401"/>
      <c r="BQ11" s="401"/>
      <c r="BR11" s="401"/>
      <c r="BS11" s="401"/>
      <c r="BT11" s="401"/>
      <c r="BU11" s="402"/>
      <c r="BV11" s="400">
        <v>0</v>
      </c>
      <c r="BW11" s="401"/>
      <c r="BX11" s="401"/>
      <c r="BY11" s="401"/>
      <c r="BZ11" s="401"/>
      <c r="CA11" s="401"/>
      <c r="CB11" s="401"/>
      <c r="CC11" s="402"/>
      <c r="CD11" s="409" t="s">
        <v>123</v>
      </c>
      <c r="CE11" s="410"/>
      <c r="CF11" s="410"/>
      <c r="CG11" s="410"/>
      <c r="CH11" s="410"/>
      <c r="CI11" s="410"/>
      <c r="CJ11" s="410"/>
      <c r="CK11" s="410"/>
      <c r="CL11" s="410"/>
      <c r="CM11" s="410"/>
      <c r="CN11" s="410"/>
      <c r="CO11" s="410"/>
      <c r="CP11" s="410"/>
      <c r="CQ11" s="410"/>
      <c r="CR11" s="410"/>
      <c r="CS11" s="411"/>
      <c r="CT11" s="513" t="s">
        <v>124</v>
      </c>
      <c r="CU11" s="514"/>
      <c r="CV11" s="514"/>
      <c r="CW11" s="514"/>
      <c r="CX11" s="514"/>
      <c r="CY11" s="514"/>
      <c r="CZ11" s="514"/>
      <c r="DA11" s="515"/>
      <c r="DB11" s="513" t="s">
        <v>124</v>
      </c>
      <c r="DC11" s="514"/>
      <c r="DD11" s="514"/>
      <c r="DE11" s="514"/>
      <c r="DF11" s="514"/>
      <c r="DG11" s="514"/>
      <c r="DH11" s="514"/>
      <c r="DI11" s="515"/>
    </row>
    <row r="12" spans="1:119" ht="18.75" customHeight="1">
      <c r="A12" s="160"/>
      <c r="B12" s="516" t="s">
        <v>125</v>
      </c>
      <c r="C12" s="517"/>
      <c r="D12" s="517"/>
      <c r="E12" s="517"/>
      <c r="F12" s="517"/>
      <c r="G12" s="517"/>
      <c r="H12" s="517"/>
      <c r="I12" s="517"/>
      <c r="J12" s="517"/>
      <c r="K12" s="518"/>
      <c r="L12" s="525" t="s">
        <v>126</v>
      </c>
      <c r="M12" s="526"/>
      <c r="N12" s="526"/>
      <c r="O12" s="526"/>
      <c r="P12" s="526"/>
      <c r="Q12" s="527"/>
      <c r="R12" s="528">
        <v>16186</v>
      </c>
      <c r="S12" s="529"/>
      <c r="T12" s="529"/>
      <c r="U12" s="529"/>
      <c r="V12" s="530"/>
      <c r="W12" s="531" t="s">
        <v>1</v>
      </c>
      <c r="X12" s="458"/>
      <c r="Y12" s="458"/>
      <c r="Z12" s="458"/>
      <c r="AA12" s="458"/>
      <c r="AB12" s="532"/>
      <c r="AC12" s="457" t="s">
        <v>127</v>
      </c>
      <c r="AD12" s="458"/>
      <c r="AE12" s="458"/>
      <c r="AF12" s="458"/>
      <c r="AG12" s="532"/>
      <c r="AH12" s="457" t="s">
        <v>128</v>
      </c>
      <c r="AI12" s="458"/>
      <c r="AJ12" s="458"/>
      <c r="AK12" s="458"/>
      <c r="AL12" s="533"/>
      <c r="AM12" s="469" t="s">
        <v>129</v>
      </c>
      <c r="AN12" s="374"/>
      <c r="AO12" s="374"/>
      <c r="AP12" s="374"/>
      <c r="AQ12" s="374"/>
      <c r="AR12" s="374"/>
      <c r="AS12" s="374"/>
      <c r="AT12" s="375"/>
      <c r="AU12" s="457" t="s">
        <v>130</v>
      </c>
      <c r="AV12" s="458"/>
      <c r="AW12" s="458"/>
      <c r="AX12" s="458"/>
      <c r="AY12" s="380" t="s">
        <v>131</v>
      </c>
      <c r="AZ12" s="381"/>
      <c r="BA12" s="381"/>
      <c r="BB12" s="381"/>
      <c r="BC12" s="381"/>
      <c r="BD12" s="381"/>
      <c r="BE12" s="381"/>
      <c r="BF12" s="381"/>
      <c r="BG12" s="381"/>
      <c r="BH12" s="381"/>
      <c r="BI12" s="381"/>
      <c r="BJ12" s="381"/>
      <c r="BK12" s="381"/>
      <c r="BL12" s="381"/>
      <c r="BM12" s="382"/>
      <c r="BN12" s="400">
        <v>180000</v>
      </c>
      <c r="BO12" s="401"/>
      <c r="BP12" s="401"/>
      <c r="BQ12" s="401"/>
      <c r="BR12" s="401"/>
      <c r="BS12" s="401"/>
      <c r="BT12" s="401"/>
      <c r="BU12" s="402"/>
      <c r="BV12" s="400">
        <v>0</v>
      </c>
      <c r="BW12" s="401"/>
      <c r="BX12" s="401"/>
      <c r="BY12" s="401"/>
      <c r="BZ12" s="401"/>
      <c r="CA12" s="401"/>
      <c r="CB12" s="401"/>
      <c r="CC12" s="402"/>
      <c r="CD12" s="409" t="s">
        <v>132</v>
      </c>
      <c r="CE12" s="410"/>
      <c r="CF12" s="410"/>
      <c r="CG12" s="410"/>
      <c r="CH12" s="410"/>
      <c r="CI12" s="410"/>
      <c r="CJ12" s="410"/>
      <c r="CK12" s="410"/>
      <c r="CL12" s="410"/>
      <c r="CM12" s="410"/>
      <c r="CN12" s="410"/>
      <c r="CO12" s="410"/>
      <c r="CP12" s="410"/>
      <c r="CQ12" s="410"/>
      <c r="CR12" s="410"/>
      <c r="CS12" s="411"/>
      <c r="CT12" s="513" t="s">
        <v>124</v>
      </c>
      <c r="CU12" s="514"/>
      <c r="CV12" s="514"/>
      <c r="CW12" s="514"/>
      <c r="CX12" s="514"/>
      <c r="CY12" s="514"/>
      <c r="CZ12" s="514"/>
      <c r="DA12" s="515"/>
      <c r="DB12" s="513" t="s">
        <v>124</v>
      </c>
      <c r="DC12" s="514"/>
      <c r="DD12" s="514"/>
      <c r="DE12" s="514"/>
      <c r="DF12" s="514"/>
      <c r="DG12" s="514"/>
      <c r="DH12" s="514"/>
      <c r="DI12" s="515"/>
    </row>
    <row r="13" spans="1:119" ht="18.75" customHeight="1">
      <c r="A13" s="160"/>
      <c r="B13" s="519"/>
      <c r="C13" s="520"/>
      <c r="D13" s="520"/>
      <c r="E13" s="520"/>
      <c r="F13" s="520"/>
      <c r="G13" s="520"/>
      <c r="H13" s="520"/>
      <c r="I13" s="520"/>
      <c r="J13" s="520"/>
      <c r="K13" s="521"/>
      <c r="L13" s="175"/>
      <c r="M13" s="500" t="s">
        <v>133</v>
      </c>
      <c r="N13" s="501"/>
      <c r="O13" s="501"/>
      <c r="P13" s="501"/>
      <c r="Q13" s="502"/>
      <c r="R13" s="503">
        <v>15765</v>
      </c>
      <c r="S13" s="504"/>
      <c r="T13" s="504"/>
      <c r="U13" s="504"/>
      <c r="V13" s="505"/>
      <c r="W13" s="491" t="s">
        <v>134</v>
      </c>
      <c r="X13" s="413"/>
      <c r="Y13" s="413"/>
      <c r="Z13" s="413"/>
      <c r="AA13" s="413"/>
      <c r="AB13" s="414"/>
      <c r="AC13" s="376">
        <v>393</v>
      </c>
      <c r="AD13" s="377"/>
      <c r="AE13" s="377"/>
      <c r="AF13" s="377"/>
      <c r="AG13" s="378"/>
      <c r="AH13" s="376">
        <v>411</v>
      </c>
      <c r="AI13" s="377"/>
      <c r="AJ13" s="377"/>
      <c r="AK13" s="377"/>
      <c r="AL13" s="379"/>
      <c r="AM13" s="469" t="s">
        <v>135</v>
      </c>
      <c r="AN13" s="374"/>
      <c r="AO13" s="374"/>
      <c r="AP13" s="374"/>
      <c r="AQ13" s="374"/>
      <c r="AR13" s="374"/>
      <c r="AS13" s="374"/>
      <c r="AT13" s="375"/>
      <c r="AU13" s="457" t="s">
        <v>136</v>
      </c>
      <c r="AV13" s="458"/>
      <c r="AW13" s="458"/>
      <c r="AX13" s="458"/>
      <c r="AY13" s="380" t="s">
        <v>137</v>
      </c>
      <c r="AZ13" s="381"/>
      <c r="BA13" s="381"/>
      <c r="BB13" s="381"/>
      <c r="BC13" s="381"/>
      <c r="BD13" s="381"/>
      <c r="BE13" s="381"/>
      <c r="BF13" s="381"/>
      <c r="BG13" s="381"/>
      <c r="BH13" s="381"/>
      <c r="BI13" s="381"/>
      <c r="BJ13" s="381"/>
      <c r="BK13" s="381"/>
      <c r="BL13" s="381"/>
      <c r="BM13" s="382"/>
      <c r="BN13" s="400">
        <v>-127039</v>
      </c>
      <c r="BO13" s="401"/>
      <c r="BP13" s="401"/>
      <c r="BQ13" s="401"/>
      <c r="BR13" s="401"/>
      <c r="BS13" s="401"/>
      <c r="BT13" s="401"/>
      <c r="BU13" s="402"/>
      <c r="BV13" s="400">
        <v>-148122</v>
      </c>
      <c r="BW13" s="401"/>
      <c r="BX13" s="401"/>
      <c r="BY13" s="401"/>
      <c r="BZ13" s="401"/>
      <c r="CA13" s="401"/>
      <c r="CB13" s="401"/>
      <c r="CC13" s="402"/>
      <c r="CD13" s="409" t="s">
        <v>138</v>
      </c>
      <c r="CE13" s="410"/>
      <c r="CF13" s="410"/>
      <c r="CG13" s="410"/>
      <c r="CH13" s="410"/>
      <c r="CI13" s="410"/>
      <c r="CJ13" s="410"/>
      <c r="CK13" s="410"/>
      <c r="CL13" s="410"/>
      <c r="CM13" s="410"/>
      <c r="CN13" s="410"/>
      <c r="CO13" s="410"/>
      <c r="CP13" s="410"/>
      <c r="CQ13" s="410"/>
      <c r="CR13" s="410"/>
      <c r="CS13" s="411"/>
      <c r="CT13" s="370">
        <v>10.7</v>
      </c>
      <c r="CU13" s="371"/>
      <c r="CV13" s="371"/>
      <c r="CW13" s="371"/>
      <c r="CX13" s="371"/>
      <c r="CY13" s="371"/>
      <c r="CZ13" s="371"/>
      <c r="DA13" s="372"/>
      <c r="DB13" s="370">
        <v>13.2</v>
      </c>
      <c r="DC13" s="371"/>
      <c r="DD13" s="371"/>
      <c r="DE13" s="371"/>
      <c r="DF13" s="371"/>
      <c r="DG13" s="371"/>
      <c r="DH13" s="371"/>
      <c r="DI13" s="372"/>
    </row>
    <row r="14" spans="1:119" ht="18.75" customHeight="1" thickBot="1">
      <c r="A14" s="160"/>
      <c r="B14" s="519"/>
      <c r="C14" s="520"/>
      <c r="D14" s="520"/>
      <c r="E14" s="520"/>
      <c r="F14" s="520"/>
      <c r="G14" s="520"/>
      <c r="H14" s="520"/>
      <c r="I14" s="520"/>
      <c r="J14" s="520"/>
      <c r="K14" s="521"/>
      <c r="L14" s="493" t="s">
        <v>139</v>
      </c>
      <c r="M14" s="534"/>
      <c r="N14" s="534"/>
      <c r="O14" s="534"/>
      <c r="P14" s="534"/>
      <c r="Q14" s="535"/>
      <c r="R14" s="503">
        <v>16301</v>
      </c>
      <c r="S14" s="504"/>
      <c r="T14" s="504"/>
      <c r="U14" s="504"/>
      <c r="V14" s="505"/>
      <c r="W14" s="506"/>
      <c r="X14" s="416"/>
      <c r="Y14" s="416"/>
      <c r="Z14" s="416"/>
      <c r="AA14" s="416"/>
      <c r="AB14" s="417"/>
      <c r="AC14" s="496">
        <v>5.5</v>
      </c>
      <c r="AD14" s="497"/>
      <c r="AE14" s="497"/>
      <c r="AF14" s="497"/>
      <c r="AG14" s="498"/>
      <c r="AH14" s="496">
        <v>5.5</v>
      </c>
      <c r="AI14" s="497"/>
      <c r="AJ14" s="497"/>
      <c r="AK14" s="497"/>
      <c r="AL14" s="499"/>
      <c r="AM14" s="469"/>
      <c r="AN14" s="374"/>
      <c r="AO14" s="374"/>
      <c r="AP14" s="374"/>
      <c r="AQ14" s="374"/>
      <c r="AR14" s="374"/>
      <c r="AS14" s="374"/>
      <c r="AT14" s="375"/>
      <c r="AU14" s="457"/>
      <c r="AV14" s="458"/>
      <c r="AW14" s="458"/>
      <c r="AX14" s="458"/>
      <c r="AY14" s="380"/>
      <c r="AZ14" s="381"/>
      <c r="BA14" s="381"/>
      <c r="BB14" s="381"/>
      <c r="BC14" s="381"/>
      <c r="BD14" s="381"/>
      <c r="BE14" s="381"/>
      <c r="BF14" s="381"/>
      <c r="BG14" s="381"/>
      <c r="BH14" s="381"/>
      <c r="BI14" s="381"/>
      <c r="BJ14" s="381"/>
      <c r="BK14" s="381"/>
      <c r="BL14" s="381"/>
      <c r="BM14" s="382"/>
      <c r="BN14" s="400"/>
      <c r="BO14" s="401"/>
      <c r="BP14" s="401"/>
      <c r="BQ14" s="401"/>
      <c r="BR14" s="401"/>
      <c r="BS14" s="401"/>
      <c r="BT14" s="401"/>
      <c r="BU14" s="402"/>
      <c r="BV14" s="400"/>
      <c r="BW14" s="401"/>
      <c r="BX14" s="401"/>
      <c r="BY14" s="401"/>
      <c r="BZ14" s="401"/>
      <c r="CA14" s="401"/>
      <c r="CB14" s="401"/>
      <c r="CC14" s="402"/>
      <c r="CD14" s="406" t="s">
        <v>140</v>
      </c>
      <c r="CE14" s="407"/>
      <c r="CF14" s="407"/>
      <c r="CG14" s="407"/>
      <c r="CH14" s="407"/>
      <c r="CI14" s="407"/>
      <c r="CJ14" s="407"/>
      <c r="CK14" s="407"/>
      <c r="CL14" s="407"/>
      <c r="CM14" s="407"/>
      <c r="CN14" s="407"/>
      <c r="CO14" s="407"/>
      <c r="CP14" s="407"/>
      <c r="CQ14" s="407"/>
      <c r="CR14" s="407"/>
      <c r="CS14" s="408"/>
      <c r="CT14" s="507">
        <v>73</v>
      </c>
      <c r="CU14" s="508"/>
      <c r="CV14" s="508"/>
      <c r="CW14" s="508"/>
      <c r="CX14" s="508"/>
      <c r="CY14" s="508"/>
      <c r="CZ14" s="508"/>
      <c r="DA14" s="509"/>
      <c r="DB14" s="507">
        <v>95.9</v>
      </c>
      <c r="DC14" s="508"/>
      <c r="DD14" s="508"/>
      <c r="DE14" s="508"/>
      <c r="DF14" s="508"/>
      <c r="DG14" s="508"/>
      <c r="DH14" s="508"/>
      <c r="DI14" s="509"/>
    </row>
    <row r="15" spans="1:119" ht="18.75" customHeight="1">
      <c r="A15" s="160"/>
      <c r="B15" s="519"/>
      <c r="C15" s="520"/>
      <c r="D15" s="520"/>
      <c r="E15" s="520"/>
      <c r="F15" s="520"/>
      <c r="G15" s="520"/>
      <c r="H15" s="520"/>
      <c r="I15" s="520"/>
      <c r="J15" s="520"/>
      <c r="K15" s="521"/>
      <c r="L15" s="175"/>
      <c r="M15" s="500" t="s">
        <v>141</v>
      </c>
      <c r="N15" s="501"/>
      <c r="O15" s="501"/>
      <c r="P15" s="501"/>
      <c r="Q15" s="502"/>
      <c r="R15" s="503">
        <v>15997</v>
      </c>
      <c r="S15" s="504"/>
      <c r="T15" s="504"/>
      <c r="U15" s="504"/>
      <c r="V15" s="505"/>
      <c r="W15" s="491" t="s">
        <v>142</v>
      </c>
      <c r="X15" s="413"/>
      <c r="Y15" s="413"/>
      <c r="Z15" s="413"/>
      <c r="AA15" s="413"/>
      <c r="AB15" s="414"/>
      <c r="AC15" s="376">
        <v>2787</v>
      </c>
      <c r="AD15" s="377"/>
      <c r="AE15" s="377"/>
      <c r="AF15" s="377"/>
      <c r="AG15" s="378"/>
      <c r="AH15" s="376">
        <v>2909</v>
      </c>
      <c r="AI15" s="377"/>
      <c r="AJ15" s="377"/>
      <c r="AK15" s="377"/>
      <c r="AL15" s="379"/>
      <c r="AM15" s="469"/>
      <c r="AN15" s="374"/>
      <c r="AO15" s="374"/>
      <c r="AP15" s="374"/>
      <c r="AQ15" s="374"/>
      <c r="AR15" s="374"/>
      <c r="AS15" s="374"/>
      <c r="AT15" s="375"/>
      <c r="AU15" s="457"/>
      <c r="AV15" s="458"/>
      <c r="AW15" s="458"/>
      <c r="AX15" s="458"/>
      <c r="AY15" s="392" t="s">
        <v>143</v>
      </c>
      <c r="AZ15" s="393"/>
      <c r="BA15" s="393"/>
      <c r="BB15" s="393"/>
      <c r="BC15" s="393"/>
      <c r="BD15" s="393"/>
      <c r="BE15" s="393"/>
      <c r="BF15" s="393"/>
      <c r="BG15" s="393"/>
      <c r="BH15" s="393"/>
      <c r="BI15" s="393"/>
      <c r="BJ15" s="393"/>
      <c r="BK15" s="393"/>
      <c r="BL15" s="393"/>
      <c r="BM15" s="394"/>
      <c r="BN15" s="395">
        <v>1895121</v>
      </c>
      <c r="BO15" s="396"/>
      <c r="BP15" s="396"/>
      <c r="BQ15" s="396"/>
      <c r="BR15" s="396"/>
      <c r="BS15" s="396"/>
      <c r="BT15" s="396"/>
      <c r="BU15" s="397"/>
      <c r="BV15" s="395">
        <v>1786683</v>
      </c>
      <c r="BW15" s="396"/>
      <c r="BX15" s="396"/>
      <c r="BY15" s="396"/>
      <c r="BZ15" s="396"/>
      <c r="CA15" s="396"/>
      <c r="CB15" s="396"/>
      <c r="CC15" s="397"/>
      <c r="CD15" s="510" t="s">
        <v>144</v>
      </c>
      <c r="CE15" s="511"/>
      <c r="CF15" s="511"/>
      <c r="CG15" s="511"/>
      <c r="CH15" s="511"/>
      <c r="CI15" s="511"/>
      <c r="CJ15" s="511"/>
      <c r="CK15" s="511"/>
      <c r="CL15" s="511"/>
      <c r="CM15" s="511"/>
      <c r="CN15" s="511"/>
      <c r="CO15" s="511"/>
      <c r="CP15" s="511"/>
      <c r="CQ15" s="511"/>
      <c r="CR15" s="511"/>
      <c r="CS15" s="512"/>
      <c r="CT15" s="176"/>
      <c r="CU15" s="177"/>
      <c r="CV15" s="177"/>
      <c r="CW15" s="177"/>
      <c r="CX15" s="177"/>
      <c r="CY15" s="177"/>
      <c r="CZ15" s="177"/>
      <c r="DA15" s="178"/>
      <c r="DB15" s="176"/>
      <c r="DC15" s="177"/>
      <c r="DD15" s="177"/>
      <c r="DE15" s="177"/>
      <c r="DF15" s="177"/>
      <c r="DG15" s="177"/>
      <c r="DH15" s="177"/>
      <c r="DI15" s="178"/>
    </row>
    <row r="16" spans="1:119" ht="18.75" customHeight="1">
      <c r="A16" s="160"/>
      <c r="B16" s="519"/>
      <c r="C16" s="520"/>
      <c r="D16" s="520"/>
      <c r="E16" s="520"/>
      <c r="F16" s="520"/>
      <c r="G16" s="520"/>
      <c r="H16" s="520"/>
      <c r="I16" s="520"/>
      <c r="J16" s="520"/>
      <c r="K16" s="521"/>
      <c r="L16" s="493" t="s">
        <v>145</v>
      </c>
      <c r="M16" s="494"/>
      <c r="N16" s="494"/>
      <c r="O16" s="494"/>
      <c r="P16" s="494"/>
      <c r="Q16" s="495"/>
      <c r="R16" s="488" t="s">
        <v>146</v>
      </c>
      <c r="S16" s="489"/>
      <c r="T16" s="489"/>
      <c r="U16" s="489"/>
      <c r="V16" s="490"/>
      <c r="W16" s="506"/>
      <c r="X16" s="416"/>
      <c r="Y16" s="416"/>
      <c r="Z16" s="416"/>
      <c r="AA16" s="416"/>
      <c r="AB16" s="417"/>
      <c r="AC16" s="496">
        <v>38.799999999999997</v>
      </c>
      <c r="AD16" s="497"/>
      <c r="AE16" s="497"/>
      <c r="AF16" s="497"/>
      <c r="AG16" s="498"/>
      <c r="AH16" s="496">
        <v>38.9</v>
      </c>
      <c r="AI16" s="497"/>
      <c r="AJ16" s="497"/>
      <c r="AK16" s="497"/>
      <c r="AL16" s="499"/>
      <c r="AM16" s="469"/>
      <c r="AN16" s="374"/>
      <c r="AO16" s="374"/>
      <c r="AP16" s="374"/>
      <c r="AQ16" s="374"/>
      <c r="AR16" s="374"/>
      <c r="AS16" s="374"/>
      <c r="AT16" s="375"/>
      <c r="AU16" s="457"/>
      <c r="AV16" s="458"/>
      <c r="AW16" s="458"/>
      <c r="AX16" s="458"/>
      <c r="AY16" s="380" t="s">
        <v>147</v>
      </c>
      <c r="AZ16" s="381"/>
      <c r="BA16" s="381"/>
      <c r="BB16" s="381"/>
      <c r="BC16" s="381"/>
      <c r="BD16" s="381"/>
      <c r="BE16" s="381"/>
      <c r="BF16" s="381"/>
      <c r="BG16" s="381"/>
      <c r="BH16" s="381"/>
      <c r="BI16" s="381"/>
      <c r="BJ16" s="381"/>
      <c r="BK16" s="381"/>
      <c r="BL16" s="381"/>
      <c r="BM16" s="382"/>
      <c r="BN16" s="400">
        <v>3379230</v>
      </c>
      <c r="BO16" s="401"/>
      <c r="BP16" s="401"/>
      <c r="BQ16" s="401"/>
      <c r="BR16" s="401"/>
      <c r="BS16" s="401"/>
      <c r="BT16" s="401"/>
      <c r="BU16" s="402"/>
      <c r="BV16" s="400">
        <v>3363728</v>
      </c>
      <c r="BW16" s="401"/>
      <c r="BX16" s="401"/>
      <c r="BY16" s="401"/>
      <c r="BZ16" s="401"/>
      <c r="CA16" s="401"/>
      <c r="CB16" s="401"/>
      <c r="CC16" s="402"/>
      <c r="CD16" s="169"/>
      <c r="CE16" s="398"/>
      <c r="CF16" s="398"/>
      <c r="CG16" s="398"/>
      <c r="CH16" s="398"/>
      <c r="CI16" s="398"/>
      <c r="CJ16" s="398"/>
      <c r="CK16" s="398"/>
      <c r="CL16" s="398"/>
      <c r="CM16" s="398"/>
      <c r="CN16" s="398"/>
      <c r="CO16" s="398"/>
      <c r="CP16" s="398"/>
      <c r="CQ16" s="398"/>
      <c r="CR16" s="398"/>
      <c r="CS16" s="399"/>
      <c r="CT16" s="370"/>
      <c r="CU16" s="371"/>
      <c r="CV16" s="371"/>
      <c r="CW16" s="371"/>
      <c r="CX16" s="371"/>
      <c r="CY16" s="371"/>
      <c r="CZ16" s="371"/>
      <c r="DA16" s="372"/>
      <c r="DB16" s="370"/>
      <c r="DC16" s="371"/>
      <c r="DD16" s="371"/>
      <c r="DE16" s="371"/>
      <c r="DF16" s="371"/>
      <c r="DG16" s="371"/>
      <c r="DH16" s="371"/>
      <c r="DI16" s="372"/>
    </row>
    <row r="17" spans="1:113" ht="18.75" customHeight="1" thickBot="1">
      <c r="A17" s="160"/>
      <c r="B17" s="522"/>
      <c r="C17" s="523"/>
      <c r="D17" s="523"/>
      <c r="E17" s="523"/>
      <c r="F17" s="523"/>
      <c r="G17" s="523"/>
      <c r="H17" s="523"/>
      <c r="I17" s="523"/>
      <c r="J17" s="523"/>
      <c r="K17" s="524"/>
      <c r="L17" s="179"/>
      <c r="M17" s="485" t="s">
        <v>148</v>
      </c>
      <c r="N17" s="486"/>
      <c r="O17" s="486"/>
      <c r="P17" s="486"/>
      <c r="Q17" s="487"/>
      <c r="R17" s="488" t="s">
        <v>149</v>
      </c>
      <c r="S17" s="489"/>
      <c r="T17" s="489"/>
      <c r="U17" s="489"/>
      <c r="V17" s="490"/>
      <c r="W17" s="491" t="s">
        <v>150</v>
      </c>
      <c r="X17" s="413"/>
      <c r="Y17" s="413"/>
      <c r="Z17" s="413"/>
      <c r="AA17" s="413"/>
      <c r="AB17" s="414"/>
      <c r="AC17" s="376">
        <v>4007</v>
      </c>
      <c r="AD17" s="377"/>
      <c r="AE17" s="377"/>
      <c r="AF17" s="377"/>
      <c r="AG17" s="378"/>
      <c r="AH17" s="376">
        <v>4164</v>
      </c>
      <c r="AI17" s="377"/>
      <c r="AJ17" s="377"/>
      <c r="AK17" s="377"/>
      <c r="AL17" s="379"/>
      <c r="AM17" s="469"/>
      <c r="AN17" s="374"/>
      <c r="AO17" s="374"/>
      <c r="AP17" s="374"/>
      <c r="AQ17" s="374"/>
      <c r="AR17" s="374"/>
      <c r="AS17" s="374"/>
      <c r="AT17" s="375"/>
      <c r="AU17" s="457"/>
      <c r="AV17" s="458"/>
      <c r="AW17" s="458"/>
      <c r="AX17" s="458"/>
      <c r="AY17" s="380" t="s">
        <v>151</v>
      </c>
      <c r="AZ17" s="381"/>
      <c r="BA17" s="381"/>
      <c r="BB17" s="381"/>
      <c r="BC17" s="381"/>
      <c r="BD17" s="381"/>
      <c r="BE17" s="381"/>
      <c r="BF17" s="381"/>
      <c r="BG17" s="381"/>
      <c r="BH17" s="381"/>
      <c r="BI17" s="381"/>
      <c r="BJ17" s="381"/>
      <c r="BK17" s="381"/>
      <c r="BL17" s="381"/>
      <c r="BM17" s="382"/>
      <c r="BN17" s="400">
        <v>2420639</v>
      </c>
      <c r="BO17" s="401"/>
      <c r="BP17" s="401"/>
      <c r="BQ17" s="401"/>
      <c r="BR17" s="401"/>
      <c r="BS17" s="401"/>
      <c r="BT17" s="401"/>
      <c r="BU17" s="402"/>
      <c r="BV17" s="400">
        <v>2267036</v>
      </c>
      <c r="BW17" s="401"/>
      <c r="BX17" s="401"/>
      <c r="BY17" s="401"/>
      <c r="BZ17" s="401"/>
      <c r="CA17" s="401"/>
      <c r="CB17" s="401"/>
      <c r="CC17" s="402"/>
      <c r="CD17" s="169"/>
      <c r="CE17" s="398"/>
      <c r="CF17" s="398"/>
      <c r="CG17" s="398"/>
      <c r="CH17" s="398"/>
      <c r="CI17" s="398"/>
      <c r="CJ17" s="398"/>
      <c r="CK17" s="398"/>
      <c r="CL17" s="398"/>
      <c r="CM17" s="398"/>
      <c r="CN17" s="398"/>
      <c r="CO17" s="398"/>
      <c r="CP17" s="398"/>
      <c r="CQ17" s="398"/>
      <c r="CR17" s="398"/>
      <c r="CS17" s="399"/>
      <c r="CT17" s="370"/>
      <c r="CU17" s="371"/>
      <c r="CV17" s="371"/>
      <c r="CW17" s="371"/>
      <c r="CX17" s="371"/>
      <c r="CY17" s="371"/>
      <c r="CZ17" s="371"/>
      <c r="DA17" s="372"/>
      <c r="DB17" s="370"/>
      <c r="DC17" s="371"/>
      <c r="DD17" s="371"/>
      <c r="DE17" s="371"/>
      <c r="DF17" s="371"/>
      <c r="DG17" s="371"/>
      <c r="DH17" s="371"/>
      <c r="DI17" s="372"/>
    </row>
    <row r="18" spans="1:113" ht="18.75" customHeight="1" thickBot="1">
      <c r="A18" s="160"/>
      <c r="B18" s="462" t="s">
        <v>152</v>
      </c>
      <c r="C18" s="463"/>
      <c r="D18" s="463"/>
      <c r="E18" s="464"/>
      <c r="F18" s="464"/>
      <c r="G18" s="464"/>
      <c r="H18" s="464"/>
      <c r="I18" s="464"/>
      <c r="J18" s="464"/>
      <c r="K18" s="464"/>
      <c r="L18" s="465">
        <v>19.43</v>
      </c>
      <c r="M18" s="465"/>
      <c r="N18" s="465"/>
      <c r="O18" s="465"/>
      <c r="P18" s="465"/>
      <c r="Q18" s="465"/>
      <c r="R18" s="466"/>
      <c r="S18" s="466"/>
      <c r="T18" s="466"/>
      <c r="U18" s="466"/>
      <c r="V18" s="467"/>
      <c r="W18" s="481"/>
      <c r="X18" s="482"/>
      <c r="Y18" s="482"/>
      <c r="Z18" s="482"/>
      <c r="AA18" s="482"/>
      <c r="AB18" s="492"/>
      <c r="AC18" s="364">
        <v>55.8</v>
      </c>
      <c r="AD18" s="365"/>
      <c r="AE18" s="365"/>
      <c r="AF18" s="365"/>
      <c r="AG18" s="468"/>
      <c r="AH18" s="364">
        <v>55.6</v>
      </c>
      <c r="AI18" s="365"/>
      <c r="AJ18" s="365"/>
      <c r="AK18" s="365"/>
      <c r="AL18" s="366"/>
      <c r="AM18" s="469"/>
      <c r="AN18" s="374"/>
      <c r="AO18" s="374"/>
      <c r="AP18" s="374"/>
      <c r="AQ18" s="374"/>
      <c r="AR18" s="374"/>
      <c r="AS18" s="374"/>
      <c r="AT18" s="375"/>
      <c r="AU18" s="457"/>
      <c r="AV18" s="458"/>
      <c r="AW18" s="458"/>
      <c r="AX18" s="458"/>
      <c r="AY18" s="380" t="s">
        <v>153</v>
      </c>
      <c r="AZ18" s="381"/>
      <c r="BA18" s="381"/>
      <c r="BB18" s="381"/>
      <c r="BC18" s="381"/>
      <c r="BD18" s="381"/>
      <c r="BE18" s="381"/>
      <c r="BF18" s="381"/>
      <c r="BG18" s="381"/>
      <c r="BH18" s="381"/>
      <c r="BI18" s="381"/>
      <c r="BJ18" s="381"/>
      <c r="BK18" s="381"/>
      <c r="BL18" s="381"/>
      <c r="BM18" s="382"/>
      <c r="BN18" s="400">
        <v>4008274</v>
      </c>
      <c r="BO18" s="401"/>
      <c r="BP18" s="401"/>
      <c r="BQ18" s="401"/>
      <c r="BR18" s="401"/>
      <c r="BS18" s="401"/>
      <c r="BT18" s="401"/>
      <c r="BU18" s="402"/>
      <c r="BV18" s="400">
        <v>3957510</v>
      </c>
      <c r="BW18" s="401"/>
      <c r="BX18" s="401"/>
      <c r="BY18" s="401"/>
      <c r="BZ18" s="401"/>
      <c r="CA18" s="401"/>
      <c r="CB18" s="401"/>
      <c r="CC18" s="402"/>
      <c r="CD18" s="169"/>
      <c r="CE18" s="398"/>
      <c r="CF18" s="398"/>
      <c r="CG18" s="398"/>
      <c r="CH18" s="398"/>
      <c r="CI18" s="398"/>
      <c r="CJ18" s="398"/>
      <c r="CK18" s="398"/>
      <c r="CL18" s="398"/>
      <c r="CM18" s="398"/>
      <c r="CN18" s="398"/>
      <c r="CO18" s="398"/>
      <c r="CP18" s="398"/>
      <c r="CQ18" s="398"/>
      <c r="CR18" s="398"/>
      <c r="CS18" s="399"/>
      <c r="CT18" s="370"/>
      <c r="CU18" s="371"/>
      <c r="CV18" s="371"/>
      <c r="CW18" s="371"/>
      <c r="CX18" s="371"/>
      <c r="CY18" s="371"/>
      <c r="CZ18" s="371"/>
      <c r="DA18" s="372"/>
      <c r="DB18" s="370"/>
      <c r="DC18" s="371"/>
      <c r="DD18" s="371"/>
      <c r="DE18" s="371"/>
      <c r="DF18" s="371"/>
      <c r="DG18" s="371"/>
      <c r="DH18" s="371"/>
      <c r="DI18" s="372"/>
    </row>
    <row r="19" spans="1:113" ht="18.75" customHeight="1" thickBot="1">
      <c r="A19" s="160"/>
      <c r="B19" s="462" t="s">
        <v>154</v>
      </c>
      <c r="C19" s="463"/>
      <c r="D19" s="463"/>
      <c r="E19" s="464"/>
      <c r="F19" s="464"/>
      <c r="G19" s="464"/>
      <c r="H19" s="464"/>
      <c r="I19" s="464"/>
      <c r="J19" s="464"/>
      <c r="K19" s="464"/>
      <c r="L19" s="470">
        <v>818</v>
      </c>
      <c r="M19" s="470"/>
      <c r="N19" s="470"/>
      <c r="O19" s="470"/>
      <c r="P19" s="470"/>
      <c r="Q19" s="470"/>
      <c r="R19" s="471"/>
      <c r="S19" s="471"/>
      <c r="T19" s="471"/>
      <c r="U19" s="471"/>
      <c r="V19" s="472"/>
      <c r="W19" s="479"/>
      <c r="X19" s="480"/>
      <c r="Y19" s="480"/>
      <c r="Z19" s="480"/>
      <c r="AA19" s="480"/>
      <c r="AB19" s="480"/>
      <c r="AC19" s="483"/>
      <c r="AD19" s="483"/>
      <c r="AE19" s="483"/>
      <c r="AF19" s="483"/>
      <c r="AG19" s="483"/>
      <c r="AH19" s="483"/>
      <c r="AI19" s="483"/>
      <c r="AJ19" s="483"/>
      <c r="AK19" s="483"/>
      <c r="AL19" s="484"/>
      <c r="AM19" s="469"/>
      <c r="AN19" s="374"/>
      <c r="AO19" s="374"/>
      <c r="AP19" s="374"/>
      <c r="AQ19" s="374"/>
      <c r="AR19" s="374"/>
      <c r="AS19" s="374"/>
      <c r="AT19" s="375"/>
      <c r="AU19" s="457"/>
      <c r="AV19" s="458"/>
      <c r="AW19" s="458"/>
      <c r="AX19" s="458"/>
      <c r="AY19" s="380" t="s">
        <v>155</v>
      </c>
      <c r="AZ19" s="381"/>
      <c r="BA19" s="381"/>
      <c r="BB19" s="381"/>
      <c r="BC19" s="381"/>
      <c r="BD19" s="381"/>
      <c r="BE19" s="381"/>
      <c r="BF19" s="381"/>
      <c r="BG19" s="381"/>
      <c r="BH19" s="381"/>
      <c r="BI19" s="381"/>
      <c r="BJ19" s="381"/>
      <c r="BK19" s="381"/>
      <c r="BL19" s="381"/>
      <c r="BM19" s="382"/>
      <c r="BN19" s="400">
        <v>4617512</v>
      </c>
      <c r="BO19" s="401"/>
      <c r="BP19" s="401"/>
      <c r="BQ19" s="401"/>
      <c r="BR19" s="401"/>
      <c r="BS19" s="401"/>
      <c r="BT19" s="401"/>
      <c r="BU19" s="402"/>
      <c r="BV19" s="400">
        <v>4573364</v>
      </c>
      <c r="BW19" s="401"/>
      <c r="BX19" s="401"/>
      <c r="BY19" s="401"/>
      <c r="BZ19" s="401"/>
      <c r="CA19" s="401"/>
      <c r="CB19" s="401"/>
      <c r="CC19" s="402"/>
      <c r="CD19" s="169"/>
      <c r="CE19" s="398"/>
      <c r="CF19" s="398"/>
      <c r="CG19" s="398"/>
      <c r="CH19" s="398"/>
      <c r="CI19" s="398"/>
      <c r="CJ19" s="398"/>
      <c r="CK19" s="398"/>
      <c r="CL19" s="398"/>
      <c r="CM19" s="398"/>
      <c r="CN19" s="398"/>
      <c r="CO19" s="398"/>
      <c r="CP19" s="398"/>
      <c r="CQ19" s="398"/>
      <c r="CR19" s="398"/>
      <c r="CS19" s="399"/>
      <c r="CT19" s="370"/>
      <c r="CU19" s="371"/>
      <c r="CV19" s="371"/>
      <c r="CW19" s="371"/>
      <c r="CX19" s="371"/>
      <c r="CY19" s="371"/>
      <c r="CZ19" s="371"/>
      <c r="DA19" s="372"/>
      <c r="DB19" s="370"/>
      <c r="DC19" s="371"/>
      <c r="DD19" s="371"/>
      <c r="DE19" s="371"/>
      <c r="DF19" s="371"/>
      <c r="DG19" s="371"/>
      <c r="DH19" s="371"/>
      <c r="DI19" s="372"/>
    </row>
    <row r="20" spans="1:113" ht="18.75" customHeight="1" thickBot="1">
      <c r="A20" s="160"/>
      <c r="B20" s="462" t="s">
        <v>156</v>
      </c>
      <c r="C20" s="463"/>
      <c r="D20" s="463"/>
      <c r="E20" s="464"/>
      <c r="F20" s="464"/>
      <c r="G20" s="464"/>
      <c r="H20" s="464"/>
      <c r="I20" s="464"/>
      <c r="J20" s="464"/>
      <c r="K20" s="464"/>
      <c r="L20" s="470">
        <v>6139</v>
      </c>
      <c r="M20" s="470"/>
      <c r="N20" s="470"/>
      <c r="O20" s="470"/>
      <c r="P20" s="470"/>
      <c r="Q20" s="470"/>
      <c r="R20" s="471"/>
      <c r="S20" s="471"/>
      <c r="T20" s="471"/>
      <c r="U20" s="471"/>
      <c r="V20" s="472"/>
      <c r="W20" s="481"/>
      <c r="X20" s="482"/>
      <c r="Y20" s="482"/>
      <c r="Z20" s="482"/>
      <c r="AA20" s="482"/>
      <c r="AB20" s="482"/>
      <c r="AC20" s="473"/>
      <c r="AD20" s="473"/>
      <c r="AE20" s="473"/>
      <c r="AF20" s="473"/>
      <c r="AG20" s="473"/>
      <c r="AH20" s="473"/>
      <c r="AI20" s="473"/>
      <c r="AJ20" s="473"/>
      <c r="AK20" s="473"/>
      <c r="AL20" s="474"/>
      <c r="AM20" s="475"/>
      <c r="AN20" s="447"/>
      <c r="AO20" s="447"/>
      <c r="AP20" s="447"/>
      <c r="AQ20" s="447"/>
      <c r="AR20" s="447"/>
      <c r="AS20" s="447"/>
      <c r="AT20" s="448"/>
      <c r="AU20" s="476"/>
      <c r="AV20" s="477"/>
      <c r="AW20" s="477"/>
      <c r="AX20" s="478"/>
      <c r="AY20" s="380"/>
      <c r="AZ20" s="381"/>
      <c r="BA20" s="381"/>
      <c r="BB20" s="381"/>
      <c r="BC20" s="381"/>
      <c r="BD20" s="381"/>
      <c r="BE20" s="381"/>
      <c r="BF20" s="381"/>
      <c r="BG20" s="381"/>
      <c r="BH20" s="381"/>
      <c r="BI20" s="381"/>
      <c r="BJ20" s="381"/>
      <c r="BK20" s="381"/>
      <c r="BL20" s="381"/>
      <c r="BM20" s="382"/>
      <c r="BN20" s="400"/>
      <c r="BO20" s="401"/>
      <c r="BP20" s="401"/>
      <c r="BQ20" s="401"/>
      <c r="BR20" s="401"/>
      <c r="BS20" s="401"/>
      <c r="BT20" s="401"/>
      <c r="BU20" s="402"/>
      <c r="BV20" s="400"/>
      <c r="BW20" s="401"/>
      <c r="BX20" s="401"/>
      <c r="BY20" s="401"/>
      <c r="BZ20" s="401"/>
      <c r="CA20" s="401"/>
      <c r="CB20" s="401"/>
      <c r="CC20" s="402"/>
      <c r="CD20" s="169"/>
      <c r="CE20" s="398"/>
      <c r="CF20" s="398"/>
      <c r="CG20" s="398"/>
      <c r="CH20" s="398"/>
      <c r="CI20" s="398"/>
      <c r="CJ20" s="398"/>
      <c r="CK20" s="398"/>
      <c r="CL20" s="398"/>
      <c r="CM20" s="398"/>
      <c r="CN20" s="398"/>
      <c r="CO20" s="398"/>
      <c r="CP20" s="398"/>
      <c r="CQ20" s="398"/>
      <c r="CR20" s="398"/>
      <c r="CS20" s="399"/>
      <c r="CT20" s="370"/>
      <c r="CU20" s="371"/>
      <c r="CV20" s="371"/>
      <c r="CW20" s="371"/>
      <c r="CX20" s="371"/>
      <c r="CY20" s="371"/>
      <c r="CZ20" s="371"/>
      <c r="DA20" s="372"/>
      <c r="DB20" s="370"/>
      <c r="DC20" s="371"/>
      <c r="DD20" s="371"/>
      <c r="DE20" s="371"/>
      <c r="DF20" s="371"/>
      <c r="DG20" s="371"/>
      <c r="DH20" s="371"/>
      <c r="DI20" s="372"/>
    </row>
    <row r="21" spans="1:113" ht="18.75" customHeight="1">
      <c r="A21" s="160"/>
      <c r="B21" s="459" t="s">
        <v>157</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0"/>
      <c r="AF21" s="460"/>
      <c r="AG21" s="460"/>
      <c r="AH21" s="460"/>
      <c r="AI21" s="460"/>
      <c r="AJ21" s="460"/>
      <c r="AK21" s="460"/>
      <c r="AL21" s="460"/>
      <c r="AM21" s="460"/>
      <c r="AN21" s="460"/>
      <c r="AO21" s="460"/>
      <c r="AP21" s="460"/>
      <c r="AQ21" s="460"/>
      <c r="AR21" s="460"/>
      <c r="AS21" s="460"/>
      <c r="AT21" s="460"/>
      <c r="AU21" s="460"/>
      <c r="AV21" s="460"/>
      <c r="AW21" s="460"/>
      <c r="AX21" s="461"/>
      <c r="AY21" s="380"/>
      <c r="AZ21" s="381"/>
      <c r="BA21" s="381"/>
      <c r="BB21" s="381"/>
      <c r="BC21" s="381"/>
      <c r="BD21" s="381"/>
      <c r="BE21" s="381"/>
      <c r="BF21" s="381"/>
      <c r="BG21" s="381"/>
      <c r="BH21" s="381"/>
      <c r="BI21" s="381"/>
      <c r="BJ21" s="381"/>
      <c r="BK21" s="381"/>
      <c r="BL21" s="381"/>
      <c r="BM21" s="382"/>
      <c r="BN21" s="400"/>
      <c r="BO21" s="401"/>
      <c r="BP21" s="401"/>
      <c r="BQ21" s="401"/>
      <c r="BR21" s="401"/>
      <c r="BS21" s="401"/>
      <c r="BT21" s="401"/>
      <c r="BU21" s="402"/>
      <c r="BV21" s="400"/>
      <c r="BW21" s="401"/>
      <c r="BX21" s="401"/>
      <c r="BY21" s="401"/>
      <c r="BZ21" s="401"/>
      <c r="CA21" s="401"/>
      <c r="CB21" s="401"/>
      <c r="CC21" s="402"/>
      <c r="CD21" s="169"/>
      <c r="CE21" s="398"/>
      <c r="CF21" s="398"/>
      <c r="CG21" s="398"/>
      <c r="CH21" s="398"/>
      <c r="CI21" s="398"/>
      <c r="CJ21" s="398"/>
      <c r="CK21" s="398"/>
      <c r="CL21" s="398"/>
      <c r="CM21" s="398"/>
      <c r="CN21" s="398"/>
      <c r="CO21" s="398"/>
      <c r="CP21" s="398"/>
      <c r="CQ21" s="398"/>
      <c r="CR21" s="398"/>
      <c r="CS21" s="399"/>
      <c r="CT21" s="370"/>
      <c r="CU21" s="371"/>
      <c r="CV21" s="371"/>
      <c r="CW21" s="371"/>
      <c r="CX21" s="371"/>
      <c r="CY21" s="371"/>
      <c r="CZ21" s="371"/>
      <c r="DA21" s="372"/>
      <c r="DB21" s="370"/>
      <c r="DC21" s="371"/>
      <c r="DD21" s="371"/>
      <c r="DE21" s="371"/>
      <c r="DF21" s="371"/>
      <c r="DG21" s="371"/>
      <c r="DH21" s="371"/>
      <c r="DI21" s="372"/>
    </row>
    <row r="22" spans="1:113" ht="18.75" customHeight="1" thickBot="1">
      <c r="A22" s="160"/>
      <c r="B22" s="429" t="s">
        <v>158</v>
      </c>
      <c r="C22" s="430"/>
      <c r="D22" s="431"/>
      <c r="E22" s="438" t="s">
        <v>1</v>
      </c>
      <c r="F22" s="413"/>
      <c r="G22" s="413"/>
      <c r="H22" s="413"/>
      <c r="I22" s="413"/>
      <c r="J22" s="413"/>
      <c r="K22" s="414"/>
      <c r="L22" s="438" t="s">
        <v>159</v>
      </c>
      <c r="M22" s="413"/>
      <c r="N22" s="413"/>
      <c r="O22" s="413"/>
      <c r="P22" s="414"/>
      <c r="Q22" s="423" t="s">
        <v>160</v>
      </c>
      <c r="R22" s="424"/>
      <c r="S22" s="424"/>
      <c r="T22" s="424"/>
      <c r="U22" s="424"/>
      <c r="V22" s="439"/>
      <c r="W22" s="441" t="s">
        <v>161</v>
      </c>
      <c r="X22" s="430"/>
      <c r="Y22" s="431"/>
      <c r="Z22" s="438" t="s">
        <v>1</v>
      </c>
      <c r="AA22" s="413"/>
      <c r="AB22" s="413"/>
      <c r="AC22" s="413"/>
      <c r="AD22" s="413"/>
      <c r="AE22" s="413"/>
      <c r="AF22" s="413"/>
      <c r="AG22" s="414"/>
      <c r="AH22" s="412" t="s">
        <v>162</v>
      </c>
      <c r="AI22" s="413"/>
      <c r="AJ22" s="413"/>
      <c r="AK22" s="413"/>
      <c r="AL22" s="414"/>
      <c r="AM22" s="412" t="s">
        <v>163</v>
      </c>
      <c r="AN22" s="418"/>
      <c r="AO22" s="418"/>
      <c r="AP22" s="418"/>
      <c r="AQ22" s="418"/>
      <c r="AR22" s="419"/>
      <c r="AS22" s="423" t="s">
        <v>160</v>
      </c>
      <c r="AT22" s="424"/>
      <c r="AU22" s="424"/>
      <c r="AV22" s="424"/>
      <c r="AW22" s="424"/>
      <c r="AX22" s="425"/>
      <c r="AY22" s="367"/>
      <c r="AZ22" s="368"/>
      <c r="BA22" s="368"/>
      <c r="BB22" s="368"/>
      <c r="BC22" s="368"/>
      <c r="BD22" s="368"/>
      <c r="BE22" s="368"/>
      <c r="BF22" s="368"/>
      <c r="BG22" s="368"/>
      <c r="BH22" s="368"/>
      <c r="BI22" s="368"/>
      <c r="BJ22" s="368"/>
      <c r="BK22" s="368"/>
      <c r="BL22" s="368"/>
      <c r="BM22" s="369"/>
      <c r="BN22" s="403"/>
      <c r="BO22" s="404"/>
      <c r="BP22" s="404"/>
      <c r="BQ22" s="404"/>
      <c r="BR22" s="404"/>
      <c r="BS22" s="404"/>
      <c r="BT22" s="404"/>
      <c r="BU22" s="405"/>
      <c r="BV22" s="403"/>
      <c r="BW22" s="404"/>
      <c r="BX22" s="404"/>
      <c r="BY22" s="404"/>
      <c r="BZ22" s="404"/>
      <c r="CA22" s="404"/>
      <c r="CB22" s="404"/>
      <c r="CC22" s="405"/>
      <c r="CD22" s="169"/>
      <c r="CE22" s="398"/>
      <c r="CF22" s="398"/>
      <c r="CG22" s="398"/>
      <c r="CH22" s="398"/>
      <c r="CI22" s="398"/>
      <c r="CJ22" s="398"/>
      <c r="CK22" s="398"/>
      <c r="CL22" s="398"/>
      <c r="CM22" s="398"/>
      <c r="CN22" s="398"/>
      <c r="CO22" s="398"/>
      <c r="CP22" s="398"/>
      <c r="CQ22" s="398"/>
      <c r="CR22" s="398"/>
      <c r="CS22" s="399"/>
      <c r="CT22" s="370"/>
      <c r="CU22" s="371"/>
      <c r="CV22" s="371"/>
      <c r="CW22" s="371"/>
      <c r="CX22" s="371"/>
      <c r="CY22" s="371"/>
      <c r="CZ22" s="371"/>
      <c r="DA22" s="372"/>
      <c r="DB22" s="370"/>
      <c r="DC22" s="371"/>
      <c r="DD22" s="371"/>
      <c r="DE22" s="371"/>
      <c r="DF22" s="371"/>
      <c r="DG22" s="371"/>
      <c r="DH22" s="371"/>
      <c r="DI22" s="372"/>
    </row>
    <row r="23" spans="1:113" ht="18.75" customHeight="1">
      <c r="A23" s="160"/>
      <c r="B23" s="432"/>
      <c r="C23" s="433"/>
      <c r="D23" s="434"/>
      <c r="E23" s="415"/>
      <c r="F23" s="416"/>
      <c r="G23" s="416"/>
      <c r="H23" s="416"/>
      <c r="I23" s="416"/>
      <c r="J23" s="416"/>
      <c r="K23" s="417"/>
      <c r="L23" s="415"/>
      <c r="M23" s="416"/>
      <c r="N23" s="416"/>
      <c r="O23" s="416"/>
      <c r="P23" s="417"/>
      <c r="Q23" s="426"/>
      <c r="R23" s="427"/>
      <c r="S23" s="427"/>
      <c r="T23" s="427"/>
      <c r="U23" s="427"/>
      <c r="V23" s="440"/>
      <c r="W23" s="442"/>
      <c r="X23" s="433"/>
      <c r="Y23" s="434"/>
      <c r="Z23" s="415"/>
      <c r="AA23" s="416"/>
      <c r="AB23" s="416"/>
      <c r="AC23" s="416"/>
      <c r="AD23" s="416"/>
      <c r="AE23" s="416"/>
      <c r="AF23" s="416"/>
      <c r="AG23" s="417"/>
      <c r="AH23" s="415"/>
      <c r="AI23" s="416"/>
      <c r="AJ23" s="416"/>
      <c r="AK23" s="416"/>
      <c r="AL23" s="417"/>
      <c r="AM23" s="420"/>
      <c r="AN23" s="421"/>
      <c r="AO23" s="421"/>
      <c r="AP23" s="421"/>
      <c r="AQ23" s="421"/>
      <c r="AR23" s="422"/>
      <c r="AS23" s="426"/>
      <c r="AT23" s="427"/>
      <c r="AU23" s="427"/>
      <c r="AV23" s="427"/>
      <c r="AW23" s="427"/>
      <c r="AX23" s="428"/>
      <c r="AY23" s="392" t="s">
        <v>164</v>
      </c>
      <c r="AZ23" s="393"/>
      <c r="BA23" s="393"/>
      <c r="BB23" s="393"/>
      <c r="BC23" s="393"/>
      <c r="BD23" s="393"/>
      <c r="BE23" s="393"/>
      <c r="BF23" s="393"/>
      <c r="BG23" s="393"/>
      <c r="BH23" s="393"/>
      <c r="BI23" s="393"/>
      <c r="BJ23" s="393"/>
      <c r="BK23" s="393"/>
      <c r="BL23" s="393"/>
      <c r="BM23" s="394"/>
      <c r="BN23" s="400">
        <v>5729883</v>
      </c>
      <c r="BO23" s="401"/>
      <c r="BP23" s="401"/>
      <c r="BQ23" s="401"/>
      <c r="BR23" s="401"/>
      <c r="BS23" s="401"/>
      <c r="BT23" s="401"/>
      <c r="BU23" s="402"/>
      <c r="BV23" s="400">
        <v>5772765</v>
      </c>
      <c r="BW23" s="401"/>
      <c r="BX23" s="401"/>
      <c r="BY23" s="401"/>
      <c r="BZ23" s="401"/>
      <c r="CA23" s="401"/>
      <c r="CB23" s="401"/>
      <c r="CC23" s="402"/>
      <c r="CD23" s="169"/>
      <c r="CE23" s="398"/>
      <c r="CF23" s="398"/>
      <c r="CG23" s="398"/>
      <c r="CH23" s="398"/>
      <c r="CI23" s="398"/>
      <c r="CJ23" s="398"/>
      <c r="CK23" s="398"/>
      <c r="CL23" s="398"/>
      <c r="CM23" s="398"/>
      <c r="CN23" s="398"/>
      <c r="CO23" s="398"/>
      <c r="CP23" s="398"/>
      <c r="CQ23" s="398"/>
      <c r="CR23" s="398"/>
      <c r="CS23" s="399"/>
      <c r="CT23" s="370"/>
      <c r="CU23" s="371"/>
      <c r="CV23" s="371"/>
      <c r="CW23" s="371"/>
      <c r="CX23" s="371"/>
      <c r="CY23" s="371"/>
      <c r="CZ23" s="371"/>
      <c r="DA23" s="372"/>
      <c r="DB23" s="370"/>
      <c r="DC23" s="371"/>
      <c r="DD23" s="371"/>
      <c r="DE23" s="371"/>
      <c r="DF23" s="371"/>
      <c r="DG23" s="371"/>
      <c r="DH23" s="371"/>
      <c r="DI23" s="372"/>
    </row>
    <row r="24" spans="1:113" ht="18.75" customHeight="1" thickBot="1">
      <c r="A24" s="160"/>
      <c r="B24" s="432"/>
      <c r="C24" s="433"/>
      <c r="D24" s="434"/>
      <c r="E24" s="373" t="s">
        <v>165</v>
      </c>
      <c r="F24" s="374"/>
      <c r="G24" s="374"/>
      <c r="H24" s="374"/>
      <c r="I24" s="374"/>
      <c r="J24" s="374"/>
      <c r="K24" s="375"/>
      <c r="L24" s="376">
        <v>1</v>
      </c>
      <c r="M24" s="377"/>
      <c r="N24" s="377"/>
      <c r="O24" s="377"/>
      <c r="P24" s="378"/>
      <c r="Q24" s="376">
        <v>7500</v>
      </c>
      <c r="R24" s="377"/>
      <c r="S24" s="377"/>
      <c r="T24" s="377"/>
      <c r="U24" s="377"/>
      <c r="V24" s="378"/>
      <c r="W24" s="442"/>
      <c r="X24" s="433"/>
      <c r="Y24" s="434"/>
      <c r="Z24" s="373" t="s">
        <v>166</v>
      </c>
      <c r="AA24" s="374"/>
      <c r="AB24" s="374"/>
      <c r="AC24" s="374"/>
      <c r="AD24" s="374"/>
      <c r="AE24" s="374"/>
      <c r="AF24" s="374"/>
      <c r="AG24" s="375"/>
      <c r="AH24" s="376">
        <v>114</v>
      </c>
      <c r="AI24" s="377"/>
      <c r="AJ24" s="377"/>
      <c r="AK24" s="377"/>
      <c r="AL24" s="378"/>
      <c r="AM24" s="376">
        <v>342912</v>
      </c>
      <c r="AN24" s="377"/>
      <c r="AO24" s="377"/>
      <c r="AP24" s="377"/>
      <c r="AQ24" s="377"/>
      <c r="AR24" s="378"/>
      <c r="AS24" s="376">
        <v>3008</v>
      </c>
      <c r="AT24" s="377"/>
      <c r="AU24" s="377"/>
      <c r="AV24" s="377"/>
      <c r="AW24" s="377"/>
      <c r="AX24" s="379"/>
      <c r="AY24" s="367" t="s">
        <v>167</v>
      </c>
      <c r="AZ24" s="368"/>
      <c r="BA24" s="368"/>
      <c r="BB24" s="368"/>
      <c r="BC24" s="368"/>
      <c r="BD24" s="368"/>
      <c r="BE24" s="368"/>
      <c r="BF24" s="368"/>
      <c r="BG24" s="368"/>
      <c r="BH24" s="368"/>
      <c r="BI24" s="368"/>
      <c r="BJ24" s="368"/>
      <c r="BK24" s="368"/>
      <c r="BL24" s="368"/>
      <c r="BM24" s="369"/>
      <c r="BN24" s="400">
        <v>5298684</v>
      </c>
      <c r="BO24" s="401"/>
      <c r="BP24" s="401"/>
      <c r="BQ24" s="401"/>
      <c r="BR24" s="401"/>
      <c r="BS24" s="401"/>
      <c r="BT24" s="401"/>
      <c r="BU24" s="402"/>
      <c r="BV24" s="400">
        <v>5263778</v>
      </c>
      <c r="BW24" s="401"/>
      <c r="BX24" s="401"/>
      <c r="BY24" s="401"/>
      <c r="BZ24" s="401"/>
      <c r="CA24" s="401"/>
      <c r="CB24" s="401"/>
      <c r="CC24" s="402"/>
      <c r="CD24" s="169"/>
      <c r="CE24" s="398"/>
      <c r="CF24" s="398"/>
      <c r="CG24" s="398"/>
      <c r="CH24" s="398"/>
      <c r="CI24" s="398"/>
      <c r="CJ24" s="398"/>
      <c r="CK24" s="398"/>
      <c r="CL24" s="398"/>
      <c r="CM24" s="398"/>
      <c r="CN24" s="398"/>
      <c r="CO24" s="398"/>
      <c r="CP24" s="398"/>
      <c r="CQ24" s="398"/>
      <c r="CR24" s="398"/>
      <c r="CS24" s="399"/>
      <c r="CT24" s="370"/>
      <c r="CU24" s="371"/>
      <c r="CV24" s="371"/>
      <c r="CW24" s="371"/>
      <c r="CX24" s="371"/>
      <c r="CY24" s="371"/>
      <c r="CZ24" s="371"/>
      <c r="DA24" s="372"/>
      <c r="DB24" s="370"/>
      <c r="DC24" s="371"/>
      <c r="DD24" s="371"/>
      <c r="DE24" s="371"/>
      <c r="DF24" s="371"/>
      <c r="DG24" s="371"/>
      <c r="DH24" s="371"/>
      <c r="DI24" s="372"/>
    </row>
    <row r="25" spans="1:113" ht="18.75" customHeight="1">
      <c r="A25" s="160"/>
      <c r="B25" s="432"/>
      <c r="C25" s="433"/>
      <c r="D25" s="434"/>
      <c r="E25" s="373" t="s">
        <v>168</v>
      </c>
      <c r="F25" s="374"/>
      <c r="G25" s="374"/>
      <c r="H25" s="374"/>
      <c r="I25" s="374"/>
      <c r="J25" s="374"/>
      <c r="K25" s="375"/>
      <c r="L25" s="376">
        <v>1</v>
      </c>
      <c r="M25" s="377"/>
      <c r="N25" s="377"/>
      <c r="O25" s="377"/>
      <c r="P25" s="378"/>
      <c r="Q25" s="376">
        <v>5500</v>
      </c>
      <c r="R25" s="377"/>
      <c r="S25" s="377"/>
      <c r="T25" s="377"/>
      <c r="U25" s="377"/>
      <c r="V25" s="378"/>
      <c r="W25" s="442"/>
      <c r="X25" s="433"/>
      <c r="Y25" s="434"/>
      <c r="Z25" s="373" t="s">
        <v>169</v>
      </c>
      <c r="AA25" s="374"/>
      <c r="AB25" s="374"/>
      <c r="AC25" s="374"/>
      <c r="AD25" s="374"/>
      <c r="AE25" s="374"/>
      <c r="AF25" s="374"/>
      <c r="AG25" s="375"/>
      <c r="AH25" s="376" t="s">
        <v>170</v>
      </c>
      <c r="AI25" s="377"/>
      <c r="AJ25" s="377"/>
      <c r="AK25" s="377"/>
      <c r="AL25" s="378"/>
      <c r="AM25" s="376" t="s">
        <v>170</v>
      </c>
      <c r="AN25" s="377"/>
      <c r="AO25" s="377"/>
      <c r="AP25" s="377"/>
      <c r="AQ25" s="377"/>
      <c r="AR25" s="378"/>
      <c r="AS25" s="376" t="s">
        <v>170</v>
      </c>
      <c r="AT25" s="377"/>
      <c r="AU25" s="377"/>
      <c r="AV25" s="377"/>
      <c r="AW25" s="377"/>
      <c r="AX25" s="379"/>
      <c r="AY25" s="392" t="s">
        <v>171</v>
      </c>
      <c r="AZ25" s="393"/>
      <c r="BA25" s="393"/>
      <c r="BB25" s="393"/>
      <c r="BC25" s="393"/>
      <c r="BD25" s="393"/>
      <c r="BE25" s="393"/>
      <c r="BF25" s="393"/>
      <c r="BG25" s="393"/>
      <c r="BH25" s="393"/>
      <c r="BI25" s="393"/>
      <c r="BJ25" s="393"/>
      <c r="BK25" s="393"/>
      <c r="BL25" s="393"/>
      <c r="BM25" s="394"/>
      <c r="BN25" s="395">
        <v>7390950</v>
      </c>
      <c r="BO25" s="396"/>
      <c r="BP25" s="396"/>
      <c r="BQ25" s="396"/>
      <c r="BR25" s="396"/>
      <c r="BS25" s="396"/>
      <c r="BT25" s="396"/>
      <c r="BU25" s="397"/>
      <c r="BV25" s="395">
        <v>7559634</v>
      </c>
      <c r="BW25" s="396"/>
      <c r="BX25" s="396"/>
      <c r="BY25" s="396"/>
      <c r="BZ25" s="396"/>
      <c r="CA25" s="396"/>
      <c r="CB25" s="396"/>
      <c r="CC25" s="397"/>
      <c r="CD25" s="169"/>
      <c r="CE25" s="398"/>
      <c r="CF25" s="398"/>
      <c r="CG25" s="398"/>
      <c r="CH25" s="398"/>
      <c r="CI25" s="398"/>
      <c r="CJ25" s="398"/>
      <c r="CK25" s="398"/>
      <c r="CL25" s="398"/>
      <c r="CM25" s="398"/>
      <c r="CN25" s="398"/>
      <c r="CO25" s="398"/>
      <c r="CP25" s="398"/>
      <c r="CQ25" s="398"/>
      <c r="CR25" s="398"/>
      <c r="CS25" s="399"/>
      <c r="CT25" s="370"/>
      <c r="CU25" s="371"/>
      <c r="CV25" s="371"/>
      <c r="CW25" s="371"/>
      <c r="CX25" s="371"/>
      <c r="CY25" s="371"/>
      <c r="CZ25" s="371"/>
      <c r="DA25" s="372"/>
      <c r="DB25" s="370"/>
      <c r="DC25" s="371"/>
      <c r="DD25" s="371"/>
      <c r="DE25" s="371"/>
      <c r="DF25" s="371"/>
      <c r="DG25" s="371"/>
      <c r="DH25" s="371"/>
      <c r="DI25" s="372"/>
    </row>
    <row r="26" spans="1:113" ht="18.75" customHeight="1">
      <c r="A26" s="160"/>
      <c r="B26" s="432"/>
      <c r="C26" s="433"/>
      <c r="D26" s="434"/>
      <c r="E26" s="373" t="s">
        <v>172</v>
      </c>
      <c r="F26" s="374"/>
      <c r="G26" s="374"/>
      <c r="H26" s="374"/>
      <c r="I26" s="374"/>
      <c r="J26" s="374"/>
      <c r="K26" s="375"/>
      <c r="L26" s="376">
        <v>1</v>
      </c>
      <c r="M26" s="377"/>
      <c r="N26" s="377"/>
      <c r="O26" s="377"/>
      <c r="P26" s="378"/>
      <c r="Q26" s="376">
        <v>5000</v>
      </c>
      <c r="R26" s="377"/>
      <c r="S26" s="377"/>
      <c r="T26" s="377"/>
      <c r="U26" s="377"/>
      <c r="V26" s="378"/>
      <c r="W26" s="442"/>
      <c r="X26" s="433"/>
      <c r="Y26" s="434"/>
      <c r="Z26" s="373" t="s">
        <v>173</v>
      </c>
      <c r="AA26" s="455"/>
      <c r="AB26" s="455"/>
      <c r="AC26" s="455"/>
      <c r="AD26" s="455"/>
      <c r="AE26" s="455"/>
      <c r="AF26" s="455"/>
      <c r="AG26" s="456"/>
      <c r="AH26" s="376">
        <v>1</v>
      </c>
      <c r="AI26" s="377"/>
      <c r="AJ26" s="377"/>
      <c r="AK26" s="377"/>
      <c r="AL26" s="378"/>
      <c r="AM26" s="376" t="s">
        <v>174</v>
      </c>
      <c r="AN26" s="377"/>
      <c r="AO26" s="377"/>
      <c r="AP26" s="377"/>
      <c r="AQ26" s="377"/>
      <c r="AR26" s="378"/>
      <c r="AS26" s="376" t="s">
        <v>174</v>
      </c>
      <c r="AT26" s="377"/>
      <c r="AU26" s="377"/>
      <c r="AV26" s="377"/>
      <c r="AW26" s="377"/>
      <c r="AX26" s="379"/>
      <c r="AY26" s="409" t="s">
        <v>175</v>
      </c>
      <c r="AZ26" s="410"/>
      <c r="BA26" s="410"/>
      <c r="BB26" s="410"/>
      <c r="BC26" s="410"/>
      <c r="BD26" s="410"/>
      <c r="BE26" s="410"/>
      <c r="BF26" s="410"/>
      <c r="BG26" s="410"/>
      <c r="BH26" s="410"/>
      <c r="BI26" s="410"/>
      <c r="BJ26" s="410"/>
      <c r="BK26" s="410"/>
      <c r="BL26" s="410"/>
      <c r="BM26" s="411"/>
      <c r="BN26" s="400" t="s">
        <v>170</v>
      </c>
      <c r="BO26" s="401"/>
      <c r="BP26" s="401"/>
      <c r="BQ26" s="401"/>
      <c r="BR26" s="401"/>
      <c r="BS26" s="401"/>
      <c r="BT26" s="401"/>
      <c r="BU26" s="402"/>
      <c r="BV26" s="400" t="s">
        <v>170</v>
      </c>
      <c r="BW26" s="401"/>
      <c r="BX26" s="401"/>
      <c r="BY26" s="401"/>
      <c r="BZ26" s="401"/>
      <c r="CA26" s="401"/>
      <c r="CB26" s="401"/>
      <c r="CC26" s="402"/>
      <c r="CD26" s="169"/>
      <c r="CE26" s="398"/>
      <c r="CF26" s="398"/>
      <c r="CG26" s="398"/>
      <c r="CH26" s="398"/>
      <c r="CI26" s="398"/>
      <c r="CJ26" s="398"/>
      <c r="CK26" s="398"/>
      <c r="CL26" s="398"/>
      <c r="CM26" s="398"/>
      <c r="CN26" s="398"/>
      <c r="CO26" s="398"/>
      <c r="CP26" s="398"/>
      <c r="CQ26" s="398"/>
      <c r="CR26" s="398"/>
      <c r="CS26" s="399"/>
      <c r="CT26" s="370"/>
      <c r="CU26" s="371"/>
      <c r="CV26" s="371"/>
      <c r="CW26" s="371"/>
      <c r="CX26" s="371"/>
      <c r="CY26" s="371"/>
      <c r="CZ26" s="371"/>
      <c r="DA26" s="372"/>
      <c r="DB26" s="370"/>
      <c r="DC26" s="371"/>
      <c r="DD26" s="371"/>
      <c r="DE26" s="371"/>
      <c r="DF26" s="371"/>
      <c r="DG26" s="371"/>
      <c r="DH26" s="371"/>
      <c r="DI26" s="372"/>
    </row>
    <row r="27" spans="1:113" ht="18.75" customHeight="1" thickBot="1">
      <c r="A27" s="160"/>
      <c r="B27" s="432"/>
      <c r="C27" s="433"/>
      <c r="D27" s="434"/>
      <c r="E27" s="373" t="s">
        <v>176</v>
      </c>
      <c r="F27" s="374"/>
      <c r="G27" s="374"/>
      <c r="H27" s="374"/>
      <c r="I27" s="374"/>
      <c r="J27" s="374"/>
      <c r="K27" s="375"/>
      <c r="L27" s="376">
        <v>1</v>
      </c>
      <c r="M27" s="377"/>
      <c r="N27" s="377"/>
      <c r="O27" s="377"/>
      <c r="P27" s="378"/>
      <c r="Q27" s="376">
        <v>3340</v>
      </c>
      <c r="R27" s="377"/>
      <c r="S27" s="377"/>
      <c r="T27" s="377"/>
      <c r="U27" s="377"/>
      <c r="V27" s="378"/>
      <c r="W27" s="442"/>
      <c r="X27" s="433"/>
      <c r="Y27" s="434"/>
      <c r="Z27" s="373" t="s">
        <v>177</v>
      </c>
      <c r="AA27" s="374"/>
      <c r="AB27" s="374"/>
      <c r="AC27" s="374"/>
      <c r="AD27" s="374"/>
      <c r="AE27" s="374"/>
      <c r="AF27" s="374"/>
      <c r="AG27" s="375"/>
      <c r="AH27" s="376" t="s">
        <v>170</v>
      </c>
      <c r="AI27" s="377"/>
      <c r="AJ27" s="377"/>
      <c r="AK27" s="377"/>
      <c r="AL27" s="378"/>
      <c r="AM27" s="376" t="s">
        <v>170</v>
      </c>
      <c r="AN27" s="377"/>
      <c r="AO27" s="377"/>
      <c r="AP27" s="377"/>
      <c r="AQ27" s="377"/>
      <c r="AR27" s="378"/>
      <c r="AS27" s="376" t="s">
        <v>170</v>
      </c>
      <c r="AT27" s="377"/>
      <c r="AU27" s="377"/>
      <c r="AV27" s="377"/>
      <c r="AW27" s="377"/>
      <c r="AX27" s="379"/>
      <c r="AY27" s="406" t="s">
        <v>178</v>
      </c>
      <c r="AZ27" s="407"/>
      <c r="BA27" s="407"/>
      <c r="BB27" s="407"/>
      <c r="BC27" s="407"/>
      <c r="BD27" s="407"/>
      <c r="BE27" s="407"/>
      <c r="BF27" s="407"/>
      <c r="BG27" s="407"/>
      <c r="BH27" s="407"/>
      <c r="BI27" s="407"/>
      <c r="BJ27" s="407"/>
      <c r="BK27" s="407"/>
      <c r="BL27" s="407"/>
      <c r="BM27" s="408"/>
      <c r="BN27" s="403" t="s">
        <v>170</v>
      </c>
      <c r="BO27" s="404"/>
      <c r="BP27" s="404"/>
      <c r="BQ27" s="404"/>
      <c r="BR27" s="404"/>
      <c r="BS27" s="404"/>
      <c r="BT27" s="404"/>
      <c r="BU27" s="405"/>
      <c r="BV27" s="403" t="s">
        <v>170</v>
      </c>
      <c r="BW27" s="404"/>
      <c r="BX27" s="404"/>
      <c r="BY27" s="404"/>
      <c r="BZ27" s="404"/>
      <c r="CA27" s="404"/>
      <c r="CB27" s="404"/>
      <c r="CC27" s="405"/>
      <c r="CD27" s="163"/>
      <c r="CE27" s="398"/>
      <c r="CF27" s="398"/>
      <c r="CG27" s="398"/>
      <c r="CH27" s="398"/>
      <c r="CI27" s="398"/>
      <c r="CJ27" s="398"/>
      <c r="CK27" s="398"/>
      <c r="CL27" s="398"/>
      <c r="CM27" s="398"/>
      <c r="CN27" s="398"/>
      <c r="CO27" s="398"/>
      <c r="CP27" s="398"/>
      <c r="CQ27" s="398"/>
      <c r="CR27" s="398"/>
      <c r="CS27" s="399"/>
      <c r="CT27" s="370"/>
      <c r="CU27" s="371"/>
      <c r="CV27" s="371"/>
      <c r="CW27" s="371"/>
      <c r="CX27" s="371"/>
      <c r="CY27" s="371"/>
      <c r="CZ27" s="371"/>
      <c r="DA27" s="372"/>
      <c r="DB27" s="370"/>
      <c r="DC27" s="371"/>
      <c r="DD27" s="371"/>
      <c r="DE27" s="371"/>
      <c r="DF27" s="371"/>
      <c r="DG27" s="371"/>
      <c r="DH27" s="371"/>
      <c r="DI27" s="372"/>
    </row>
    <row r="28" spans="1:113" ht="18.75" customHeight="1">
      <c r="A28" s="160"/>
      <c r="B28" s="432"/>
      <c r="C28" s="433"/>
      <c r="D28" s="434"/>
      <c r="E28" s="373" t="s">
        <v>179</v>
      </c>
      <c r="F28" s="374"/>
      <c r="G28" s="374"/>
      <c r="H28" s="374"/>
      <c r="I28" s="374"/>
      <c r="J28" s="374"/>
      <c r="K28" s="375"/>
      <c r="L28" s="376">
        <v>1</v>
      </c>
      <c r="M28" s="377"/>
      <c r="N28" s="377"/>
      <c r="O28" s="377"/>
      <c r="P28" s="378"/>
      <c r="Q28" s="376">
        <v>2760</v>
      </c>
      <c r="R28" s="377"/>
      <c r="S28" s="377"/>
      <c r="T28" s="377"/>
      <c r="U28" s="377"/>
      <c r="V28" s="378"/>
      <c r="W28" s="442"/>
      <c r="X28" s="433"/>
      <c r="Y28" s="434"/>
      <c r="Z28" s="373" t="s">
        <v>180</v>
      </c>
      <c r="AA28" s="374"/>
      <c r="AB28" s="374"/>
      <c r="AC28" s="374"/>
      <c r="AD28" s="374"/>
      <c r="AE28" s="374"/>
      <c r="AF28" s="374"/>
      <c r="AG28" s="375"/>
      <c r="AH28" s="376" t="s">
        <v>170</v>
      </c>
      <c r="AI28" s="377"/>
      <c r="AJ28" s="377"/>
      <c r="AK28" s="377"/>
      <c r="AL28" s="378"/>
      <c r="AM28" s="376" t="s">
        <v>170</v>
      </c>
      <c r="AN28" s="377"/>
      <c r="AO28" s="377"/>
      <c r="AP28" s="377"/>
      <c r="AQ28" s="377"/>
      <c r="AR28" s="378"/>
      <c r="AS28" s="376" t="s">
        <v>170</v>
      </c>
      <c r="AT28" s="377"/>
      <c r="AU28" s="377"/>
      <c r="AV28" s="377"/>
      <c r="AW28" s="377"/>
      <c r="AX28" s="379"/>
      <c r="AY28" s="383" t="s">
        <v>181</v>
      </c>
      <c r="AZ28" s="384"/>
      <c r="BA28" s="384"/>
      <c r="BB28" s="385"/>
      <c r="BC28" s="392" t="s">
        <v>42</v>
      </c>
      <c r="BD28" s="393"/>
      <c r="BE28" s="393"/>
      <c r="BF28" s="393"/>
      <c r="BG28" s="393"/>
      <c r="BH28" s="393"/>
      <c r="BI28" s="393"/>
      <c r="BJ28" s="393"/>
      <c r="BK28" s="393"/>
      <c r="BL28" s="393"/>
      <c r="BM28" s="394"/>
      <c r="BN28" s="395">
        <v>417156</v>
      </c>
      <c r="BO28" s="396"/>
      <c r="BP28" s="396"/>
      <c r="BQ28" s="396"/>
      <c r="BR28" s="396"/>
      <c r="BS28" s="396"/>
      <c r="BT28" s="396"/>
      <c r="BU28" s="397"/>
      <c r="BV28" s="395">
        <v>566767</v>
      </c>
      <c r="BW28" s="396"/>
      <c r="BX28" s="396"/>
      <c r="BY28" s="396"/>
      <c r="BZ28" s="396"/>
      <c r="CA28" s="396"/>
      <c r="CB28" s="396"/>
      <c r="CC28" s="397"/>
      <c r="CD28" s="169"/>
      <c r="CE28" s="398"/>
      <c r="CF28" s="398"/>
      <c r="CG28" s="398"/>
      <c r="CH28" s="398"/>
      <c r="CI28" s="398"/>
      <c r="CJ28" s="398"/>
      <c r="CK28" s="398"/>
      <c r="CL28" s="398"/>
      <c r="CM28" s="398"/>
      <c r="CN28" s="398"/>
      <c r="CO28" s="398"/>
      <c r="CP28" s="398"/>
      <c r="CQ28" s="398"/>
      <c r="CR28" s="398"/>
      <c r="CS28" s="399"/>
      <c r="CT28" s="370"/>
      <c r="CU28" s="371"/>
      <c r="CV28" s="371"/>
      <c r="CW28" s="371"/>
      <c r="CX28" s="371"/>
      <c r="CY28" s="371"/>
      <c r="CZ28" s="371"/>
      <c r="DA28" s="372"/>
      <c r="DB28" s="370"/>
      <c r="DC28" s="371"/>
      <c r="DD28" s="371"/>
      <c r="DE28" s="371"/>
      <c r="DF28" s="371"/>
      <c r="DG28" s="371"/>
      <c r="DH28" s="371"/>
      <c r="DI28" s="372"/>
    </row>
    <row r="29" spans="1:113" ht="18.75" customHeight="1">
      <c r="A29" s="160"/>
      <c r="B29" s="432"/>
      <c r="C29" s="433"/>
      <c r="D29" s="434"/>
      <c r="E29" s="373" t="s">
        <v>182</v>
      </c>
      <c r="F29" s="374"/>
      <c r="G29" s="374"/>
      <c r="H29" s="374"/>
      <c r="I29" s="374"/>
      <c r="J29" s="374"/>
      <c r="K29" s="375"/>
      <c r="L29" s="376">
        <v>12</v>
      </c>
      <c r="M29" s="377"/>
      <c r="N29" s="377"/>
      <c r="O29" s="377"/>
      <c r="P29" s="378"/>
      <c r="Q29" s="376">
        <v>2510</v>
      </c>
      <c r="R29" s="377"/>
      <c r="S29" s="377"/>
      <c r="T29" s="377"/>
      <c r="U29" s="377"/>
      <c r="V29" s="378"/>
      <c r="W29" s="443"/>
      <c r="X29" s="444"/>
      <c r="Y29" s="445"/>
      <c r="Z29" s="373" t="s">
        <v>183</v>
      </c>
      <c r="AA29" s="374"/>
      <c r="AB29" s="374"/>
      <c r="AC29" s="374"/>
      <c r="AD29" s="374"/>
      <c r="AE29" s="374"/>
      <c r="AF29" s="374"/>
      <c r="AG29" s="375"/>
      <c r="AH29" s="376">
        <v>114</v>
      </c>
      <c r="AI29" s="377"/>
      <c r="AJ29" s="377"/>
      <c r="AK29" s="377"/>
      <c r="AL29" s="378"/>
      <c r="AM29" s="376">
        <v>342912</v>
      </c>
      <c r="AN29" s="377"/>
      <c r="AO29" s="377"/>
      <c r="AP29" s="377"/>
      <c r="AQ29" s="377"/>
      <c r="AR29" s="378"/>
      <c r="AS29" s="376">
        <v>3008</v>
      </c>
      <c r="AT29" s="377"/>
      <c r="AU29" s="377"/>
      <c r="AV29" s="377"/>
      <c r="AW29" s="377"/>
      <c r="AX29" s="379"/>
      <c r="AY29" s="386"/>
      <c r="AZ29" s="387"/>
      <c r="BA29" s="387"/>
      <c r="BB29" s="388"/>
      <c r="BC29" s="380" t="s">
        <v>184</v>
      </c>
      <c r="BD29" s="381"/>
      <c r="BE29" s="381"/>
      <c r="BF29" s="381"/>
      <c r="BG29" s="381"/>
      <c r="BH29" s="381"/>
      <c r="BI29" s="381"/>
      <c r="BJ29" s="381"/>
      <c r="BK29" s="381"/>
      <c r="BL29" s="381"/>
      <c r="BM29" s="382"/>
      <c r="BN29" s="400">
        <v>53731</v>
      </c>
      <c r="BO29" s="401"/>
      <c r="BP29" s="401"/>
      <c r="BQ29" s="401"/>
      <c r="BR29" s="401"/>
      <c r="BS29" s="401"/>
      <c r="BT29" s="401"/>
      <c r="BU29" s="402"/>
      <c r="BV29" s="400">
        <v>53711</v>
      </c>
      <c r="BW29" s="401"/>
      <c r="BX29" s="401"/>
      <c r="BY29" s="401"/>
      <c r="BZ29" s="401"/>
      <c r="CA29" s="401"/>
      <c r="CB29" s="401"/>
      <c r="CC29" s="402"/>
      <c r="CD29" s="163"/>
      <c r="CE29" s="398"/>
      <c r="CF29" s="398"/>
      <c r="CG29" s="398"/>
      <c r="CH29" s="398"/>
      <c r="CI29" s="398"/>
      <c r="CJ29" s="398"/>
      <c r="CK29" s="398"/>
      <c r="CL29" s="398"/>
      <c r="CM29" s="398"/>
      <c r="CN29" s="398"/>
      <c r="CO29" s="398"/>
      <c r="CP29" s="398"/>
      <c r="CQ29" s="398"/>
      <c r="CR29" s="398"/>
      <c r="CS29" s="399"/>
      <c r="CT29" s="370"/>
      <c r="CU29" s="371"/>
      <c r="CV29" s="371"/>
      <c r="CW29" s="371"/>
      <c r="CX29" s="371"/>
      <c r="CY29" s="371"/>
      <c r="CZ29" s="371"/>
      <c r="DA29" s="372"/>
      <c r="DB29" s="370"/>
      <c r="DC29" s="371"/>
      <c r="DD29" s="371"/>
      <c r="DE29" s="371"/>
      <c r="DF29" s="371"/>
      <c r="DG29" s="371"/>
      <c r="DH29" s="371"/>
      <c r="DI29" s="372"/>
    </row>
    <row r="30" spans="1:113" ht="18.75" customHeight="1" thickBot="1">
      <c r="A30" s="160"/>
      <c r="B30" s="435"/>
      <c r="C30" s="436"/>
      <c r="D30" s="437"/>
      <c r="E30" s="446"/>
      <c r="F30" s="447"/>
      <c r="G30" s="447"/>
      <c r="H30" s="447"/>
      <c r="I30" s="447"/>
      <c r="J30" s="447"/>
      <c r="K30" s="448"/>
      <c r="L30" s="449"/>
      <c r="M30" s="450"/>
      <c r="N30" s="450"/>
      <c r="O30" s="450"/>
      <c r="P30" s="451"/>
      <c r="Q30" s="449"/>
      <c r="R30" s="450"/>
      <c r="S30" s="450"/>
      <c r="T30" s="450"/>
      <c r="U30" s="450"/>
      <c r="V30" s="451"/>
      <c r="W30" s="452" t="s">
        <v>185</v>
      </c>
      <c r="X30" s="453"/>
      <c r="Y30" s="453"/>
      <c r="Z30" s="453"/>
      <c r="AA30" s="453"/>
      <c r="AB30" s="453"/>
      <c r="AC30" s="453"/>
      <c r="AD30" s="453"/>
      <c r="AE30" s="453"/>
      <c r="AF30" s="453"/>
      <c r="AG30" s="454"/>
      <c r="AH30" s="364">
        <v>95.3</v>
      </c>
      <c r="AI30" s="365"/>
      <c r="AJ30" s="365"/>
      <c r="AK30" s="365"/>
      <c r="AL30" s="365"/>
      <c r="AM30" s="365"/>
      <c r="AN30" s="365"/>
      <c r="AO30" s="365"/>
      <c r="AP30" s="365"/>
      <c r="AQ30" s="365"/>
      <c r="AR30" s="365"/>
      <c r="AS30" s="365"/>
      <c r="AT30" s="365"/>
      <c r="AU30" s="365"/>
      <c r="AV30" s="365"/>
      <c r="AW30" s="365"/>
      <c r="AX30" s="366"/>
      <c r="AY30" s="389"/>
      <c r="AZ30" s="390"/>
      <c r="BA30" s="390"/>
      <c r="BB30" s="391"/>
      <c r="BC30" s="367" t="s">
        <v>44</v>
      </c>
      <c r="BD30" s="368"/>
      <c r="BE30" s="368"/>
      <c r="BF30" s="368"/>
      <c r="BG30" s="368"/>
      <c r="BH30" s="368"/>
      <c r="BI30" s="368"/>
      <c r="BJ30" s="368"/>
      <c r="BK30" s="368"/>
      <c r="BL30" s="368"/>
      <c r="BM30" s="369"/>
      <c r="BN30" s="403">
        <v>76948</v>
      </c>
      <c r="BO30" s="404"/>
      <c r="BP30" s="404"/>
      <c r="BQ30" s="404"/>
      <c r="BR30" s="404"/>
      <c r="BS30" s="404"/>
      <c r="BT30" s="404"/>
      <c r="BU30" s="405"/>
      <c r="BV30" s="403">
        <v>73133</v>
      </c>
      <c r="BW30" s="404"/>
      <c r="BX30" s="404"/>
      <c r="BY30" s="404"/>
      <c r="BZ30" s="404"/>
      <c r="CA30" s="404"/>
      <c r="CB30" s="404"/>
      <c r="CC30" s="405"/>
      <c r="CD30" s="171"/>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0"/>
      <c r="B31" s="185"/>
      <c r="DI31" s="186"/>
    </row>
    <row r="32" spans="1:113" ht="13.5" customHeight="1">
      <c r="A32" s="160"/>
      <c r="B32" s="187"/>
      <c r="C32" s="160" t="s">
        <v>186</v>
      </c>
      <c r="D32" s="160"/>
      <c r="E32" s="160"/>
      <c r="U32" s="159" t="s">
        <v>187</v>
      </c>
      <c r="AM32" s="159" t="s">
        <v>188</v>
      </c>
      <c r="BE32" s="159" t="s">
        <v>189</v>
      </c>
      <c r="BW32" s="159" t="s">
        <v>190</v>
      </c>
      <c r="CO32" s="159" t="s">
        <v>191</v>
      </c>
      <c r="DI32" s="186"/>
    </row>
    <row r="33" spans="1:113" ht="13.5" customHeight="1">
      <c r="A33" s="160"/>
      <c r="B33" s="187"/>
      <c r="C33" s="363" t="s">
        <v>192</v>
      </c>
      <c r="D33" s="363"/>
      <c r="E33" s="362" t="s">
        <v>193</v>
      </c>
      <c r="F33" s="362"/>
      <c r="G33" s="362"/>
      <c r="H33" s="362"/>
      <c r="I33" s="362"/>
      <c r="J33" s="362"/>
      <c r="K33" s="362"/>
      <c r="L33" s="362"/>
      <c r="M33" s="362"/>
      <c r="N33" s="362"/>
      <c r="O33" s="362"/>
      <c r="P33" s="362"/>
      <c r="Q33" s="362"/>
      <c r="R33" s="362"/>
      <c r="S33" s="362"/>
      <c r="T33" s="164"/>
      <c r="U33" s="363" t="s">
        <v>192</v>
      </c>
      <c r="V33" s="363"/>
      <c r="W33" s="362" t="s">
        <v>193</v>
      </c>
      <c r="X33" s="362"/>
      <c r="Y33" s="362"/>
      <c r="Z33" s="362"/>
      <c r="AA33" s="362"/>
      <c r="AB33" s="362"/>
      <c r="AC33" s="362"/>
      <c r="AD33" s="362"/>
      <c r="AE33" s="362"/>
      <c r="AF33" s="362"/>
      <c r="AG33" s="362"/>
      <c r="AH33" s="362"/>
      <c r="AI33" s="362"/>
      <c r="AJ33" s="362"/>
      <c r="AK33" s="362"/>
      <c r="AL33" s="164"/>
      <c r="AM33" s="363" t="s">
        <v>192</v>
      </c>
      <c r="AN33" s="363"/>
      <c r="AO33" s="362" t="s">
        <v>193</v>
      </c>
      <c r="AP33" s="362"/>
      <c r="AQ33" s="362"/>
      <c r="AR33" s="362"/>
      <c r="AS33" s="362"/>
      <c r="AT33" s="362"/>
      <c r="AU33" s="362"/>
      <c r="AV33" s="362"/>
      <c r="AW33" s="362"/>
      <c r="AX33" s="362"/>
      <c r="AY33" s="362"/>
      <c r="AZ33" s="362"/>
      <c r="BA33" s="362"/>
      <c r="BB33" s="362"/>
      <c r="BC33" s="362"/>
      <c r="BD33" s="170"/>
      <c r="BE33" s="362" t="s">
        <v>194</v>
      </c>
      <c r="BF33" s="362"/>
      <c r="BG33" s="362" t="s">
        <v>195</v>
      </c>
      <c r="BH33" s="362"/>
      <c r="BI33" s="362"/>
      <c r="BJ33" s="362"/>
      <c r="BK33" s="362"/>
      <c r="BL33" s="362"/>
      <c r="BM33" s="362"/>
      <c r="BN33" s="362"/>
      <c r="BO33" s="362"/>
      <c r="BP33" s="362"/>
      <c r="BQ33" s="362"/>
      <c r="BR33" s="362"/>
      <c r="BS33" s="362"/>
      <c r="BT33" s="362"/>
      <c r="BU33" s="362"/>
      <c r="BV33" s="170"/>
      <c r="BW33" s="363" t="s">
        <v>194</v>
      </c>
      <c r="BX33" s="363"/>
      <c r="BY33" s="362" t="s">
        <v>196</v>
      </c>
      <c r="BZ33" s="362"/>
      <c r="CA33" s="362"/>
      <c r="CB33" s="362"/>
      <c r="CC33" s="362"/>
      <c r="CD33" s="362"/>
      <c r="CE33" s="362"/>
      <c r="CF33" s="362"/>
      <c r="CG33" s="362"/>
      <c r="CH33" s="362"/>
      <c r="CI33" s="362"/>
      <c r="CJ33" s="362"/>
      <c r="CK33" s="362"/>
      <c r="CL33" s="362"/>
      <c r="CM33" s="362"/>
      <c r="CN33" s="164"/>
      <c r="CO33" s="363" t="s">
        <v>192</v>
      </c>
      <c r="CP33" s="363"/>
      <c r="CQ33" s="362" t="s">
        <v>197</v>
      </c>
      <c r="CR33" s="362"/>
      <c r="CS33" s="362"/>
      <c r="CT33" s="362"/>
      <c r="CU33" s="362"/>
      <c r="CV33" s="362"/>
      <c r="CW33" s="362"/>
      <c r="CX33" s="362"/>
      <c r="CY33" s="362"/>
      <c r="CZ33" s="362"/>
      <c r="DA33" s="362"/>
      <c r="DB33" s="362"/>
      <c r="DC33" s="362"/>
      <c r="DD33" s="362"/>
      <c r="DE33" s="362"/>
      <c r="DF33" s="164"/>
      <c r="DG33" s="361" t="s">
        <v>198</v>
      </c>
      <c r="DH33" s="361"/>
      <c r="DI33" s="165"/>
    </row>
    <row r="34" spans="1:113" ht="32.25" customHeight="1">
      <c r="A34" s="160"/>
      <c r="B34" s="187"/>
      <c r="C34" s="359">
        <f>IF(E34="","",1)</f>
        <v>1</v>
      </c>
      <c r="D34" s="359"/>
      <c r="E34" s="358" t="str">
        <f>IF('各会計、関係団体の財政状況及び健全化判断比率'!B7="","",'各会計、関係団体の財政状況及び健全化判断比率'!B7)</f>
        <v>一般会計</v>
      </c>
      <c r="F34" s="358"/>
      <c r="G34" s="358"/>
      <c r="H34" s="358"/>
      <c r="I34" s="358"/>
      <c r="J34" s="358"/>
      <c r="K34" s="358"/>
      <c r="L34" s="358"/>
      <c r="M34" s="358"/>
      <c r="N34" s="358"/>
      <c r="O34" s="358"/>
      <c r="P34" s="358"/>
      <c r="Q34" s="358"/>
      <c r="R34" s="358"/>
      <c r="S34" s="358"/>
      <c r="T34" s="160"/>
      <c r="U34" s="359">
        <f>IF(W34="","",MAX(C34:D43)+1)</f>
        <v>2</v>
      </c>
      <c r="V34" s="359"/>
      <c r="W34" s="358" t="str">
        <f>IF('各会計、関係団体の財政状況及び健全化判断比率'!B28="","",'各会計、関係団体の財政状況及び健全化判断比率'!B28)</f>
        <v>国民健康保険特別会計</v>
      </c>
      <c r="X34" s="358"/>
      <c r="Y34" s="358"/>
      <c r="Z34" s="358"/>
      <c r="AA34" s="358"/>
      <c r="AB34" s="358"/>
      <c r="AC34" s="358"/>
      <c r="AD34" s="358"/>
      <c r="AE34" s="358"/>
      <c r="AF34" s="358"/>
      <c r="AG34" s="358"/>
      <c r="AH34" s="358"/>
      <c r="AI34" s="358"/>
      <c r="AJ34" s="358"/>
      <c r="AK34" s="358"/>
      <c r="AL34" s="160"/>
      <c r="AM34" s="359">
        <f>IF(AO34="","",MAX(C34:D43,U34:V43)+1)</f>
        <v>5</v>
      </c>
      <c r="AN34" s="359"/>
      <c r="AO34" s="358" t="str">
        <f>IF('各会計、関係団体の財政状況及び健全化判断比率'!B31="","",'各会計、関係団体の財政状況及び健全化判断比率'!B31)</f>
        <v>水道事業会計</v>
      </c>
      <c r="AP34" s="358"/>
      <c r="AQ34" s="358"/>
      <c r="AR34" s="358"/>
      <c r="AS34" s="358"/>
      <c r="AT34" s="358"/>
      <c r="AU34" s="358"/>
      <c r="AV34" s="358"/>
      <c r="AW34" s="358"/>
      <c r="AX34" s="358"/>
      <c r="AY34" s="358"/>
      <c r="AZ34" s="358"/>
      <c r="BA34" s="358"/>
      <c r="BB34" s="358"/>
      <c r="BC34" s="358"/>
      <c r="BD34" s="160"/>
      <c r="BE34" s="359" t="str">
        <f>IF(BG34="","",MAX(C34:D43,U34:V43,AM34:AN43)+1)</f>
        <v/>
      </c>
      <c r="BF34" s="359"/>
      <c r="BG34" s="358"/>
      <c r="BH34" s="358"/>
      <c r="BI34" s="358"/>
      <c r="BJ34" s="358"/>
      <c r="BK34" s="358"/>
      <c r="BL34" s="358"/>
      <c r="BM34" s="358"/>
      <c r="BN34" s="358"/>
      <c r="BO34" s="358"/>
      <c r="BP34" s="358"/>
      <c r="BQ34" s="358"/>
      <c r="BR34" s="358"/>
      <c r="BS34" s="358"/>
      <c r="BT34" s="358"/>
      <c r="BU34" s="358"/>
      <c r="BV34" s="160"/>
      <c r="BW34" s="359" t="str">
        <f>IF(BY34="","",MAX(C34:D43,U34:V43,AM34:AN43,BE34:BF43)+1)</f>
        <v/>
      </c>
      <c r="BX34" s="359"/>
      <c r="BY34" s="358" t="str">
        <f>IF('各会計、関係団体の財政状況及び健全化判断比率'!B68="","",'各会計、関係団体の財政状況及び健全化判断比率'!B68)</f>
        <v/>
      </c>
      <c r="BZ34" s="358"/>
      <c r="CA34" s="358"/>
      <c r="CB34" s="358"/>
      <c r="CC34" s="358"/>
      <c r="CD34" s="358"/>
      <c r="CE34" s="358"/>
      <c r="CF34" s="358"/>
      <c r="CG34" s="358"/>
      <c r="CH34" s="358"/>
      <c r="CI34" s="358"/>
      <c r="CJ34" s="358"/>
      <c r="CK34" s="358"/>
      <c r="CL34" s="358"/>
      <c r="CM34" s="358"/>
      <c r="CN34" s="160"/>
      <c r="CO34" s="359" t="str">
        <f>IF(CQ34="","",MAX(C34:D43,U34:V43,AM34:AN43,BE34:BF43,BW34:BX43)+1)</f>
        <v/>
      </c>
      <c r="CP34" s="359"/>
      <c r="CQ34" s="358" t="str">
        <f>IF('各会計、関係団体の財政状況及び健全化判断比率'!BS7="","",'各会計、関係団体の財政状況及び健全化判断比率'!BS7)</f>
        <v/>
      </c>
      <c r="CR34" s="358"/>
      <c r="CS34" s="358"/>
      <c r="CT34" s="358"/>
      <c r="CU34" s="358"/>
      <c r="CV34" s="358"/>
      <c r="CW34" s="358"/>
      <c r="CX34" s="358"/>
      <c r="CY34" s="358"/>
      <c r="CZ34" s="358"/>
      <c r="DA34" s="358"/>
      <c r="DB34" s="358"/>
      <c r="DC34" s="358"/>
      <c r="DD34" s="358"/>
      <c r="DE34" s="358"/>
      <c r="DG34" s="360" t="str">
        <f>IF('各会計、関係団体の財政状況及び健全化判断比率'!BR7="","",'各会計、関係団体の財政状況及び健全化判断比率'!BR7)</f>
        <v/>
      </c>
      <c r="DH34" s="360"/>
      <c r="DI34" s="165"/>
    </row>
    <row r="35" spans="1:113" ht="32.25" customHeight="1">
      <c r="A35" s="160"/>
      <c r="B35" s="187"/>
      <c r="C35" s="359" t="str">
        <f>IF(E35="","",C34+1)</f>
        <v/>
      </c>
      <c r="D35" s="359"/>
      <c r="E35" s="358" t="str">
        <f>IF('各会計、関係団体の財政状況及び健全化判断比率'!B8="","",'各会計、関係団体の財政状況及び健全化判断比率'!B8)</f>
        <v/>
      </c>
      <c r="F35" s="358"/>
      <c r="G35" s="358"/>
      <c r="H35" s="358"/>
      <c r="I35" s="358"/>
      <c r="J35" s="358"/>
      <c r="K35" s="358"/>
      <c r="L35" s="358"/>
      <c r="M35" s="358"/>
      <c r="N35" s="358"/>
      <c r="O35" s="358"/>
      <c r="P35" s="358"/>
      <c r="Q35" s="358"/>
      <c r="R35" s="358"/>
      <c r="S35" s="358"/>
      <c r="T35" s="160"/>
      <c r="U35" s="359">
        <f>IF(W35="","",U34+1)</f>
        <v>3</v>
      </c>
      <c r="V35" s="359"/>
      <c r="W35" s="358" t="str">
        <f>IF('各会計、関係団体の財政状況及び健全化判断比率'!B29="","",'各会計、関係団体の財政状況及び健全化判断比率'!B29)</f>
        <v>介護保険特別会計</v>
      </c>
      <c r="X35" s="358"/>
      <c r="Y35" s="358"/>
      <c r="Z35" s="358"/>
      <c r="AA35" s="358"/>
      <c r="AB35" s="358"/>
      <c r="AC35" s="358"/>
      <c r="AD35" s="358"/>
      <c r="AE35" s="358"/>
      <c r="AF35" s="358"/>
      <c r="AG35" s="358"/>
      <c r="AH35" s="358"/>
      <c r="AI35" s="358"/>
      <c r="AJ35" s="358"/>
      <c r="AK35" s="358"/>
      <c r="AL35" s="160"/>
      <c r="AM35" s="359">
        <f t="shared" ref="AM35:AM43" si="0">IF(AO35="","",AM34+1)</f>
        <v>6</v>
      </c>
      <c r="AN35" s="359"/>
      <c r="AO35" s="358" t="str">
        <f>IF('各会計、関係団体の財政状況及び健全化判断比率'!B32="","",'各会計、関係団体の財政状況及び健全化判断比率'!B32)</f>
        <v>公共下水道特別会計</v>
      </c>
      <c r="AP35" s="358"/>
      <c r="AQ35" s="358"/>
      <c r="AR35" s="358"/>
      <c r="AS35" s="358"/>
      <c r="AT35" s="358"/>
      <c r="AU35" s="358"/>
      <c r="AV35" s="358"/>
      <c r="AW35" s="358"/>
      <c r="AX35" s="358"/>
      <c r="AY35" s="358"/>
      <c r="AZ35" s="358"/>
      <c r="BA35" s="358"/>
      <c r="BB35" s="358"/>
      <c r="BC35" s="358"/>
      <c r="BD35" s="160"/>
      <c r="BE35" s="359" t="str">
        <f t="shared" ref="BE35:BE43" si="1">IF(BG35="","",BE34+1)</f>
        <v/>
      </c>
      <c r="BF35" s="359"/>
      <c r="BG35" s="358"/>
      <c r="BH35" s="358"/>
      <c r="BI35" s="358"/>
      <c r="BJ35" s="358"/>
      <c r="BK35" s="358"/>
      <c r="BL35" s="358"/>
      <c r="BM35" s="358"/>
      <c r="BN35" s="358"/>
      <c r="BO35" s="358"/>
      <c r="BP35" s="358"/>
      <c r="BQ35" s="358"/>
      <c r="BR35" s="358"/>
      <c r="BS35" s="358"/>
      <c r="BT35" s="358"/>
      <c r="BU35" s="358"/>
      <c r="BV35" s="160"/>
      <c r="BW35" s="359" t="str">
        <f t="shared" ref="BW35:BW43" si="2">IF(BY35="","",BW34+1)</f>
        <v/>
      </c>
      <c r="BX35" s="359"/>
      <c r="BY35" s="358" t="str">
        <f>IF('各会計、関係団体の財政状況及び健全化判断比率'!B69="","",'各会計、関係団体の財政状況及び健全化判断比率'!B69)</f>
        <v/>
      </c>
      <c r="BZ35" s="358"/>
      <c r="CA35" s="358"/>
      <c r="CB35" s="358"/>
      <c r="CC35" s="358"/>
      <c r="CD35" s="358"/>
      <c r="CE35" s="358"/>
      <c r="CF35" s="358"/>
      <c r="CG35" s="358"/>
      <c r="CH35" s="358"/>
      <c r="CI35" s="358"/>
      <c r="CJ35" s="358"/>
      <c r="CK35" s="358"/>
      <c r="CL35" s="358"/>
      <c r="CM35" s="358"/>
      <c r="CN35" s="160"/>
      <c r="CO35" s="359" t="str">
        <f t="shared" ref="CO35:CO43" si="3">IF(CQ35="","",CO34+1)</f>
        <v/>
      </c>
      <c r="CP35" s="359"/>
      <c r="CQ35" s="358" t="str">
        <f>IF('各会計、関係団体の財政状況及び健全化判断比率'!BS8="","",'各会計、関係団体の財政状況及び健全化判断比率'!BS8)</f>
        <v/>
      </c>
      <c r="CR35" s="358"/>
      <c r="CS35" s="358"/>
      <c r="CT35" s="358"/>
      <c r="CU35" s="358"/>
      <c r="CV35" s="358"/>
      <c r="CW35" s="358"/>
      <c r="CX35" s="358"/>
      <c r="CY35" s="358"/>
      <c r="CZ35" s="358"/>
      <c r="DA35" s="358"/>
      <c r="DB35" s="358"/>
      <c r="DC35" s="358"/>
      <c r="DD35" s="358"/>
      <c r="DE35" s="358"/>
      <c r="DG35" s="360" t="str">
        <f>IF('各会計、関係団体の財政状況及び健全化判断比率'!BR8="","",'各会計、関係団体の財政状況及び健全化判断比率'!BR8)</f>
        <v/>
      </c>
      <c r="DH35" s="360"/>
      <c r="DI35" s="165"/>
    </row>
    <row r="36" spans="1:113" ht="32.25" customHeight="1">
      <c r="A36" s="160"/>
      <c r="B36" s="187"/>
      <c r="C36" s="359" t="str">
        <f>IF(E36="","",C35+1)</f>
        <v/>
      </c>
      <c r="D36" s="359"/>
      <c r="E36" s="358" t="str">
        <f>IF('各会計、関係団体の財政状況及び健全化判断比率'!B9="","",'各会計、関係団体の財政状況及び健全化判断比率'!B9)</f>
        <v/>
      </c>
      <c r="F36" s="358"/>
      <c r="G36" s="358"/>
      <c r="H36" s="358"/>
      <c r="I36" s="358"/>
      <c r="J36" s="358"/>
      <c r="K36" s="358"/>
      <c r="L36" s="358"/>
      <c r="M36" s="358"/>
      <c r="N36" s="358"/>
      <c r="O36" s="358"/>
      <c r="P36" s="358"/>
      <c r="Q36" s="358"/>
      <c r="R36" s="358"/>
      <c r="S36" s="358"/>
      <c r="T36" s="160"/>
      <c r="U36" s="359">
        <f t="shared" ref="U36:U43" si="4">IF(W36="","",U35+1)</f>
        <v>4</v>
      </c>
      <c r="V36" s="359"/>
      <c r="W36" s="358" t="str">
        <f>IF('各会計、関係団体の財政状況及び健全化判断比率'!B30="","",'各会計、関係団体の財政状況及び健全化判断比率'!B30)</f>
        <v>後期高齢者医療特別会計</v>
      </c>
      <c r="X36" s="358"/>
      <c r="Y36" s="358"/>
      <c r="Z36" s="358"/>
      <c r="AA36" s="358"/>
      <c r="AB36" s="358"/>
      <c r="AC36" s="358"/>
      <c r="AD36" s="358"/>
      <c r="AE36" s="358"/>
      <c r="AF36" s="358"/>
      <c r="AG36" s="358"/>
      <c r="AH36" s="358"/>
      <c r="AI36" s="358"/>
      <c r="AJ36" s="358"/>
      <c r="AK36" s="358"/>
      <c r="AL36" s="160"/>
      <c r="AM36" s="359" t="str">
        <f t="shared" si="0"/>
        <v/>
      </c>
      <c r="AN36" s="359"/>
      <c r="AO36" s="358"/>
      <c r="AP36" s="358"/>
      <c r="AQ36" s="358"/>
      <c r="AR36" s="358"/>
      <c r="AS36" s="358"/>
      <c r="AT36" s="358"/>
      <c r="AU36" s="358"/>
      <c r="AV36" s="358"/>
      <c r="AW36" s="358"/>
      <c r="AX36" s="358"/>
      <c r="AY36" s="358"/>
      <c r="AZ36" s="358"/>
      <c r="BA36" s="358"/>
      <c r="BB36" s="358"/>
      <c r="BC36" s="358"/>
      <c r="BD36" s="160"/>
      <c r="BE36" s="359" t="str">
        <f t="shared" si="1"/>
        <v/>
      </c>
      <c r="BF36" s="359"/>
      <c r="BG36" s="358"/>
      <c r="BH36" s="358"/>
      <c r="BI36" s="358"/>
      <c r="BJ36" s="358"/>
      <c r="BK36" s="358"/>
      <c r="BL36" s="358"/>
      <c r="BM36" s="358"/>
      <c r="BN36" s="358"/>
      <c r="BO36" s="358"/>
      <c r="BP36" s="358"/>
      <c r="BQ36" s="358"/>
      <c r="BR36" s="358"/>
      <c r="BS36" s="358"/>
      <c r="BT36" s="358"/>
      <c r="BU36" s="358"/>
      <c r="BV36" s="160"/>
      <c r="BW36" s="359" t="str">
        <f t="shared" si="2"/>
        <v/>
      </c>
      <c r="BX36" s="359"/>
      <c r="BY36" s="358" t="str">
        <f>IF('各会計、関係団体の財政状況及び健全化判断比率'!B70="","",'各会計、関係団体の財政状況及び健全化判断比率'!B70)</f>
        <v/>
      </c>
      <c r="BZ36" s="358"/>
      <c r="CA36" s="358"/>
      <c r="CB36" s="358"/>
      <c r="CC36" s="358"/>
      <c r="CD36" s="358"/>
      <c r="CE36" s="358"/>
      <c r="CF36" s="358"/>
      <c r="CG36" s="358"/>
      <c r="CH36" s="358"/>
      <c r="CI36" s="358"/>
      <c r="CJ36" s="358"/>
      <c r="CK36" s="358"/>
      <c r="CL36" s="358"/>
      <c r="CM36" s="358"/>
      <c r="CN36" s="160"/>
      <c r="CO36" s="359" t="str">
        <f t="shared" si="3"/>
        <v/>
      </c>
      <c r="CP36" s="359"/>
      <c r="CQ36" s="358" t="str">
        <f>IF('各会計、関係団体の財政状況及び健全化判断比率'!BS9="","",'各会計、関係団体の財政状況及び健全化判断比率'!BS9)</f>
        <v/>
      </c>
      <c r="CR36" s="358"/>
      <c r="CS36" s="358"/>
      <c r="CT36" s="358"/>
      <c r="CU36" s="358"/>
      <c r="CV36" s="358"/>
      <c r="CW36" s="358"/>
      <c r="CX36" s="358"/>
      <c r="CY36" s="358"/>
      <c r="CZ36" s="358"/>
      <c r="DA36" s="358"/>
      <c r="DB36" s="358"/>
      <c r="DC36" s="358"/>
      <c r="DD36" s="358"/>
      <c r="DE36" s="358"/>
      <c r="DG36" s="360" t="str">
        <f>IF('各会計、関係団体の財政状況及び健全化判断比率'!BR9="","",'各会計、関係団体の財政状況及び健全化判断比率'!BR9)</f>
        <v/>
      </c>
      <c r="DH36" s="360"/>
      <c r="DI36" s="165"/>
    </row>
    <row r="37" spans="1:113" ht="32.25" customHeight="1">
      <c r="A37" s="160"/>
      <c r="B37" s="187"/>
      <c r="C37" s="359" t="str">
        <f>IF(E37="","",C36+1)</f>
        <v/>
      </c>
      <c r="D37" s="359"/>
      <c r="E37" s="358" t="str">
        <f>IF('各会計、関係団体の財政状況及び健全化判断比率'!B10="","",'各会計、関係団体の財政状況及び健全化判断比率'!B10)</f>
        <v/>
      </c>
      <c r="F37" s="358"/>
      <c r="G37" s="358"/>
      <c r="H37" s="358"/>
      <c r="I37" s="358"/>
      <c r="J37" s="358"/>
      <c r="K37" s="358"/>
      <c r="L37" s="358"/>
      <c r="M37" s="358"/>
      <c r="N37" s="358"/>
      <c r="O37" s="358"/>
      <c r="P37" s="358"/>
      <c r="Q37" s="358"/>
      <c r="R37" s="358"/>
      <c r="S37" s="358"/>
      <c r="T37" s="160"/>
      <c r="U37" s="359" t="str">
        <f t="shared" si="4"/>
        <v/>
      </c>
      <c r="V37" s="359"/>
      <c r="W37" s="358"/>
      <c r="X37" s="358"/>
      <c r="Y37" s="358"/>
      <c r="Z37" s="358"/>
      <c r="AA37" s="358"/>
      <c r="AB37" s="358"/>
      <c r="AC37" s="358"/>
      <c r="AD37" s="358"/>
      <c r="AE37" s="358"/>
      <c r="AF37" s="358"/>
      <c r="AG37" s="358"/>
      <c r="AH37" s="358"/>
      <c r="AI37" s="358"/>
      <c r="AJ37" s="358"/>
      <c r="AK37" s="358"/>
      <c r="AL37" s="160"/>
      <c r="AM37" s="359" t="str">
        <f t="shared" si="0"/>
        <v/>
      </c>
      <c r="AN37" s="359"/>
      <c r="AO37" s="358"/>
      <c r="AP37" s="358"/>
      <c r="AQ37" s="358"/>
      <c r="AR37" s="358"/>
      <c r="AS37" s="358"/>
      <c r="AT37" s="358"/>
      <c r="AU37" s="358"/>
      <c r="AV37" s="358"/>
      <c r="AW37" s="358"/>
      <c r="AX37" s="358"/>
      <c r="AY37" s="358"/>
      <c r="AZ37" s="358"/>
      <c r="BA37" s="358"/>
      <c r="BB37" s="358"/>
      <c r="BC37" s="358"/>
      <c r="BD37" s="160"/>
      <c r="BE37" s="359" t="str">
        <f t="shared" si="1"/>
        <v/>
      </c>
      <c r="BF37" s="359"/>
      <c r="BG37" s="358"/>
      <c r="BH37" s="358"/>
      <c r="BI37" s="358"/>
      <c r="BJ37" s="358"/>
      <c r="BK37" s="358"/>
      <c r="BL37" s="358"/>
      <c r="BM37" s="358"/>
      <c r="BN37" s="358"/>
      <c r="BO37" s="358"/>
      <c r="BP37" s="358"/>
      <c r="BQ37" s="358"/>
      <c r="BR37" s="358"/>
      <c r="BS37" s="358"/>
      <c r="BT37" s="358"/>
      <c r="BU37" s="358"/>
      <c r="BV37" s="160"/>
      <c r="BW37" s="359" t="str">
        <f t="shared" si="2"/>
        <v/>
      </c>
      <c r="BX37" s="359"/>
      <c r="BY37" s="358" t="str">
        <f>IF('各会計、関係団体の財政状況及び健全化判断比率'!B71="","",'各会計、関係団体の財政状況及び健全化判断比率'!B71)</f>
        <v/>
      </c>
      <c r="BZ37" s="358"/>
      <c r="CA37" s="358"/>
      <c r="CB37" s="358"/>
      <c r="CC37" s="358"/>
      <c r="CD37" s="358"/>
      <c r="CE37" s="358"/>
      <c r="CF37" s="358"/>
      <c r="CG37" s="358"/>
      <c r="CH37" s="358"/>
      <c r="CI37" s="358"/>
      <c r="CJ37" s="358"/>
      <c r="CK37" s="358"/>
      <c r="CL37" s="358"/>
      <c r="CM37" s="358"/>
      <c r="CN37" s="160"/>
      <c r="CO37" s="359" t="str">
        <f t="shared" si="3"/>
        <v/>
      </c>
      <c r="CP37" s="359"/>
      <c r="CQ37" s="358" t="str">
        <f>IF('各会計、関係団体の財政状況及び健全化判断比率'!BS10="","",'各会計、関係団体の財政状況及び健全化判断比率'!BS10)</f>
        <v/>
      </c>
      <c r="CR37" s="358"/>
      <c r="CS37" s="358"/>
      <c r="CT37" s="358"/>
      <c r="CU37" s="358"/>
      <c r="CV37" s="358"/>
      <c r="CW37" s="358"/>
      <c r="CX37" s="358"/>
      <c r="CY37" s="358"/>
      <c r="CZ37" s="358"/>
      <c r="DA37" s="358"/>
      <c r="DB37" s="358"/>
      <c r="DC37" s="358"/>
      <c r="DD37" s="358"/>
      <c r="DE37" s="358"/>
      <c r="DG37" s="360" t="str">
        <f>IF('各会計、関係団体の財政状況及び健全化判断比率'!BR10="","",'各会計、関係団体の財政状況及び健全化判断比率'!BR10)</f>
        <v/>
      </c>
      <c r="DH37" s="360"/>
      <c r="DI37" s="165"/>
    </row>
    <row r="38" spans="1:113" ht="32.25" customHeight="1">
      <c r="A38" s="160"/>
      <c r="B38" s="187"/>
      <c r="C38" s="359" t="str">
        <f t="shared" ref="C38:C43" si="5">IF(E38="","",C37+1)</f>
        <v/>
      </c>
      <c r="D38" s="359"/>
      <c r="E38" s="358" t="str">
        <f>IF('各会計、関係団体の財政状況及び健全化判断比率'!B11="","",'各会計、関係団体の財政状況及び健全化判断比率'!B11)</f>
        <v/>
      </c>
      <c r="F38" s="358"/>
      <c r="G38" s="358"/>
      <c r="H38" s="358"/>
      <c r="I38" s="358"/>
      <c r="J38" s="358"/>
      <c r="K38" s="358"/>
      <c r="L38" s="358"/>
      <c r="M38" s="358"/>
      <c r="N38" s="358"/>
      <c r="O38" s="358"/>
      <c r="P38" s="358"/>
      <c r="Q38" s="358"/>
      <c r="R38" s="358"/>
      <c r="S38" s="358"/>
      <c r="T38" s="160"/>
      <c r="U38" s="359" t="str">
        <f t="shared" si="4"/>
        <v/>
      </c>
      <c r="V38" s="359"/>
      <c r="W38" s="358"/>
      <c r="X38" s="358"/>
      <c r="Y38" s="358"/>
      <c r="Z38" s="358"/>
      <c r="AA38" s="358"/>
      <c r="AB38" s="358"/>
      <c r="AC38" s="358"/>
      <c r="AD38" s="358"/>
      <c r="AE38" s="358"/>
      <c r="AF38" s="358"/>
      <c r="AG38" s="358"/>
      <c r="AH38" s="358"/>
      <c r="AI38" s="358"/>
      <c r="AJ38" s="358"/>
      <c r="AK38" s="358"/>
      <c r="AL38" s="160"/>
      <c r="AM38" s="359" t="str">
        <f t="shared" si="0"/>
        <v/>
      </c>
      <c r="AN38" s="359"/>
      <c r="AO38" s="358"/>
      <c r="AP38" s="358"/>
      <c r="AQ38" s="358"/>
      <c r="AR38" s="358"/>
      <c r="AS38" s="358"/>
      <c r="AT38" s="358"/>
      <c r="AU38" s="358"/>
      <c r="AV38" s="358"/>
      <c r="AW38" s="358"/>
      <c r="AX38" s="358"/>
      <c r="AY38" s="358"/>
      <c r="AZ38" s="358"/>
      <c r="BA38" s="358"/>
      <c r="BB38" s="358"/>
      <c r="BC38" s="358"/>
      <c r="BD38" s="160"/>
      <c r="BE38" s="359" t="str">
        <f t="shared" si="1"/>
        <v/>
      </c>
      <c r="BF38" s="359"/>
      <c r="BG38" s="358"/>
      <c r="BH38" s="358"/>
      <c r="BI38" s="358"/>
      <c r="BJ38" s="358"/>
      <c r="BK38" s="358"/>
      <c r="BL38" s="358"/>
      <c r="BM38" s="358"/>
      <c r="BN38" s="358"/>
      <c r="BO38" s="358"/>
      <c r="BP38" s="358"/>
      <c r="BQ38" s="358"/>
      <c r="BR38" s="358"/>
      <c r="BS38" s="358"/>
      <c r="BT38" s="358"/>
      <c r="BU38" s="358"/>
      <c r="BV38" s="160"/>
      <c r="BW38" s="359" t="str">
        <f t="shared" si="2"/>
        <v/>
      </c>
      <c r="BX38" s="359"/>
      <c r="BY38" s="358" t="str">
        <f>IF('各会計、関係団体の財政状況及び健全化判断比率'!B72="","",'各会計、関係団体の財政状況及び健全化判断比率'!B72)</f>
        <v/>
      </c>
      <c r="BZ38" s="358"/>
      <c r="CA38" s="358"/>
      <c r="CB38" s="358"/>
      <c r="CC38" s="358"/>
      <c r="CD38" s="358"/>
      <c r="CE38" s="358"/>
      <c r="CF38" s="358"/>
      <c r="CG38" s="358"/>
      <c r="CH38" s="358"/>
      <c r="CI38" s="358"/>
      <c r="CJ38" s="358"/>
      <c r="CK38" s="358"/>
      <c r="CL38" s="358"/>
      <c r="CM38" s="358"/>
      <c r="CN38" s="160"/>
      <c r="CO38" s="359" t="str">
        <f t="shared" si="3"/>
        <v/>
      </c>
      <c r="CP38" s="359"/>
      <c r="CQ38" s="358" t="str">
        <f>IF('各会計、関係団体の財政状況及び健全化判断比率'!BS11="","",'各会計、関係団体の財政状況及び健全化判断比率'!BS11)</f>
        <v/>
      </c>
      <c r="CR38" s="358"/>
      <c r="CS38" s="358"/>
      <c r="CT38" s="358"/>
      <c r="CU38" s="358"/>
      <c r="CV38" s="358"/>
      <c r="CW38" s="358"/>
      <c r="CX38" s="358"/>
      <c r="CY38" s="358"/>
      <c r="CZ38" s="358"/>
      <c r="DA38" s="358"/>
      <c r="DB38" s="358"/>
      <c r="DC38" s="358"/>
      <c r="DD38" s="358"/>
      <c r="DE38" s="358"/>
      <c r="DG38" s="360" t="str">
        <f>IF('各会計、関係団体の財政状況及び健全化判断比率'!BR11="","",'各会計、関係団体の財政状況及び健全化判断比率'!BR11)</f>
        <v/>
      </c>
      <c r="DH38" s="360"/>
      <c r="DI38" s="165"/>
    </row>
    <row r="39" spans="1:113" ht="32.25" customHeight="1">
      <c r="A39" s="160"/>
      <c r="B39" s="187"/>
      <c r="C39" s="359" t="str">
        <f t="shared" si="5"/>
        <v/>
      </c>
      <c r="D39" s="359"/>
      <c r="E39" s="358" t="str">
        <f>IF('各会計、関係団体の財政状況及び健全化判断比率'!B12="","",'各会計、関係団体の財政状況及び健全化判断比率'!B12)</f>
        <v/>
      </c>
      <c r="F39" s="358"/>
      <c r="G39" s="358"/>
      <c r="H39" s="358"/>
      <c r="I39" s="358"/>
      <c r="J39" s="358"/>
      <c r="K39" s="358"/>
      <c r="L39" s="358"/>
      <c r="M39" s="358"/>
      <c r="N39" s="358"/>
      <c r="O39" s="358"/>
      <c r="P39" s="358"/>
      <c r="Q39" s="358"/>
      <c r="R39" s="358"/>
      <c r="S39" s="358"/>
      <c r="T39" s="160"/>
      <c r="U39" s="359" t="str">
        <f t="shared" si="4"/>
        <v/>
      </c>
      <c r="V39" s="359"/>
      <c r="W39" s="358"/>
      <c r="X39" s="358"/>
      <c r="Y39" s="358"/>
      <c r="Z39" s="358"/>
      <c r="AA39" s="358"/>
      <c r="AB39" s="358"/>
      <c r="AC39" s="358"/>
      <c r="AD39" s="358"/>
      <c r="AE39" s="358"/>
      <c r="AF39" s="358"/>
      <c r="AG39" s="358"/>
      <c r="AH39" s="358"/>
      <c r="AI39" s="358"/>
      <c r="AJ39" s="358"/>
      <c r="AK39" s="358"/>
      <c r="AL39" s="160"/>
      <c r="AM39" s="359" t="str">
        <f t="shared" si="0"/>
        <v/>
      </c>
      <c r="AN39" s="359"/>
      <c r="AO39" s="358"/>
      <c r="AP39" s="358"/>
      <c r="AQ39" s="358"/>
      <c r="AR39" s="358"/>
      <c r="AS39" s="358"/>
      <c r="AT39" s="358"/>
      <c r="AU39" s="358"/>
      <c r="AV39" s="358"/>
      <c r="AW39" s="358"/>
      <c r="AX39" s="358"/>
      <c r="AY39" s="358"/>
      <c r="AZ39" s="358"/>
      <c r="BA39" s="358"/>
      <c r="BB39" s="358"/>
      <c r="BC39" s="358"/>
      <c r="BD39" s="160"/>
      <c r="BE39" s="359" t="str">
        <f t="shared" si="1"/>
        <v/>
      </c>
      <c r="BF39" s="359"/>
      <c r="BG39" s="358"/>
      <c r="BH39" s="358"/>
      <c r="BI39" s="358"/>
      <c r="BJ39" s="358"/>
      <c r="BK39" s="358"/>
      <c r="BL39" s="358"/>
      <c r="BM39" s="358"/>
      <c r="BN39" s="358"/>
      <c r="BO39" s="358"/>
      <c r="BP39" s="358"/>
      <c r="BQ39" s="358"/>
      <c r="BR39" s="358"/>
      <c r="BS39" s="358"/>
      <c r="BT39" s="358"/>
      <c r="BU39" s="358"/>
      <c r="BV39" s="160"/>
      <c r="BW39" s="359" t="str">
        <f t="shared" si="2"/>
        <v/>
      </c>
      <c r="BX39" s="359"/>
      <c r="BY39" s="358" t="str">
        <f>IF('各会計、関係団体の財政状況及び健全化判断比率'!B73="","",'各会計、関係団体の財政状況及び健全化判断比率'!B73)</f>
        <v/>
      </c>
      <c r="BZ39" s="358"/>
      <c r="CA39" s="358"/>
      <c r="CB39" s="358"/>
      <c r="CC39" s="358"/>
      <c r="CD39" s="358"/>
      <c r="CE39" s="358"/>
      <c r="CF39" s="358"/>
      <c r="CG39" s="358"/>
      <c r="CH39" s="358"/>
      <c r="CI39" s="358"/>
      <c r="CJ39" s="358"/>
      <c r="CK39" s="358"/>
      <c r="CL39" s="358"/>
      <c r="CM39" s="358"/>
      <c r="CN39" s="160"/>
      <c r="CO39" s="359" t="str">
        <f t="shared" si="3"/>
        <v/>
      </c>
      <c r="CP39" s="359"/>
      <c r="CQ39" s="358" t="str">
        <f>IF('各会計、関係団体の財政状況及び健全化判断比率'!BS12="","",'各会計、関係団体の財政状況及び健全化判断比率'!BS12)</f>
        <v/>
      </c>
      <c r="CR39" s="358"/>
      <c r="CS39" s="358"/>
      <c r="CT39" s="358"/>
      <c r="CU39" s="358"/>
      <c r="CV39" s="358"/>
      <c r="CW39" s="358"/>
      <c r="CX39" s="358"/>
      <c r="CY39" s="358"/>
      <c r="CZ39" s="358"/>
      <c r="DA39" s="358"/>
      <c r="DB39" s="358"/>
      <c r="DC39" s="358"/>
      <c r="DD39" s="358"/>
      <c r="DE39" s="358"/>
      <c r="DG39" s="360" t="str">
        <f>IF('各会計、関係団体の財政状況及び健全化判断比率'!BR12="","",'各会計、関係団体の財政状況及び健全化判断比率'!BR12)</f>
        <v/>
      </c>
      <c r="DH39" s="360"/>
      <c r="DI39" s="165"/>
    </row>
    <row r="40" spans="1:113" ht="32.25" customHeight="1">
      <c r="A40" s="160"/>
      <c r="B40" s="187"/>
      <c r="C40" s="359" t="str">
        <f t="shared" si="5"/>
        <v/>
      </c>
      <c r="D40" s="359"/>
      <c r="E40" s="358" t="str">
        <f>IF('各会計、関係団体の財政状況及び健全化判断比率'!B13="","",'各会計、関係団体の財政状況及び健全化判断比率'!B13)</f>
        <v/>
      </c>
      <c r="F40" s="358"/>
      <c r="G40" s="358"/>
      <c r="H40" s="358"/>
      <c r="I40" s="358"/>
      <c r="J40" s="358"/>
      <c r="K40" s="358"/>
      <c r="L40" s="358"/>
      <c r="M40" s="358"/>
      <c r="N40" s="358"/>
      <c r="O40" s="358"/>
      <c r="P40" s="358"/>
      <c r="Q40" s="358"/>
      <c r="R40" s="358"/>
      <c r="S40" s="358"/>
      <c r="T40" s="160"/>
      <c r="U40" s="359" t="str">
        <f t="shared" si="4"/>
        <v/>
      </c>
      <c r="V40" s="359"/>
      <c r="W40" s="358"/>
      <c r="X40" s="358"/>
      <c r="Y40" s="358"/>
      <c r="Z40" s="358"/>
      <c r="AA40" s="358"/>
      <c r="AB40" s="358"/>
      <c r="AC40" s="358"/>
      <c r="AD40" s="358"/>
      <c r="AE40" s="358"/>
      <c r="AF40" s="358"/>
      <c r="AG40" s="358"/>
      <c r="AH40" s="358"/>
      <c r="AI40" s="358"/>
      <c r="AJ40" s="358"/>
      <c r="AK40" s="358"/>
      <c r="AL40" s="160"/>
      <c r="AM40" s="359" t="str">
        <f t="shared" si="0"/>
        <v/>
      </c>
      <c r="AN40" s="359"/>
      <c r="AO40" s="358"/>
      <c r="AP40" s="358"/>
      <c r="AQ40" s="358"/>
      <c r="AR40" s="358"/>
      <c r="AS40" s="358"/>
      <c r="AT40" s="358"/>
      <c r="AU40" s="358"/>
      <c r="AV40" s="358"/>
      <c r="AW40" s="358"/>
      <c r="AX40" s="358"/>
      <c r="AY40" s="358"/>
      <c r="AZ40" s="358"/>
      <c r="BA40" s="358"/>
      <c r="BB40" s="358"/>
      <c r="BC40" s="358"/>
      <c r="BD40" s="160"/>
      <c r="BE40" s="359" t="str">
        <f t="shared" si="1"/>
        <v/>
      </c>
      <c r="BF40" s="359"/>
      <c r="BG40" s="358"/>
      <c r="BH40" s="358"/>
      <c r="BI40" s="358"/>
      <c r="BJ40" s="358"/>
      <c r="BK40" s="358"/>
      <c r="BL40" s="358"/>
      <c r="BM40" s="358"/>
      <c r="BN40" s="358"/>
      <c r="BO40" s="358"/>
      <c r="BP40" s="358"/>
      <c r="BQ40" s="358"/>
      <c r="BR40" s="358"/>
      <c r="BS40" s="358"/>
      <c r="BT40" s="358"/>
      <c r="BU40" s="358"/>
      <c r="BV40" s="160"/>
      <c r="BW40" s="359" t="str">
        <f t="shared" si="2"/>
        <v/>
      </c>
      <c r="BX40" s="359"/>
      <c r="BY40" s="358" t="str">
        <f>IF('各会計、関係団体の財政状況及び健全化判断比率'!B74="","",'各会計、関係団体の財政状況及び健全化判断比率'!B74)</f>
        <v/>
      </c>
      <c r="BZ40" s="358"/>
      <c r="CA40" s="358"/>
      <c r="CB40" s="358"/>
      <c r="CC40" s="358"/>
      <c r="CD40" s="358"/>
      <c r="CE40" s="358"/>
      <c r="CF40" s="358"/>
      <c r="CG40" s="358"/>
      <c r="CH40" s="358"/>
      <c r="CI40" s="358"/>
      <c r="CJ40" s="358"/>
      <c r="CK40" s="358"/>
      <c r="CL40" s="358"/>
      <c r="CM40" s="358"/>
      <c r="CN40" s="160"/>
      <c r="CO40" s="359" t="str">
        <f t="shared" si="3"/>
        <v/>
      </c>
      <c r="CP40" s="359"/>
      <c r="CQ40" s="358" t="str">
        <f>IF('各会計、関係団体の財政状況及び健全化判断比率'!BS13="","",'各会計、関係団体の財政状況及び健全化判断比率'!BS13)</f>
        <v/>
      </c>
      <c r="CR40" s="358"/>
      <c r="CS40" s="358"/>
      <c r="CT40" s="358"/>
      <c r="CU40" s="358"/>
      <c r="CV40" s="358"/>
      <c r="CW40" s="358"/>
      <c r="CX40" s="358"/>
      <c r="CY40" s="358"/>
      <c r="CZ40" s="358"/>
      <c r="DA40" s="358"/>
      <c r="DB40" s="358"/>
      <c r="DC40" s="358"/>
      <c r="DD40" s="358"/>
      <c r="DE40" s="358"/>
      <c r="DG40" s="360" t="str">
        <f>IF('各会計、関係団体の財政状況及び健全化判断比率'!BR13="","",'各会計、関係団体の財政状況及び健全化判断比率'!BR13)</f>
        <v/>
      </c>
      <c r="DH40" s="360"/>
      <c r="DI40" s="165"/>
    </row>
    <row r="41" spans="1:113" ht="32.25" customHeight="1">
      <c r="A41" s="160"/>
      <c r="B41" s="187"/>
      <c r="C41" s="359" t="str">
        <f t="shared" si="5"/>
        <v/>
      </c>
      <c r="D41" s="359"/>
      <c r="E41" s="358" t="str">
        <f>IF('各会計、関係団体の財政状況及び健全化判断比率'!B14="","",'各会計、関係団体の財政状況及び健全化判断比率'!B14)</f>
        <v/>
      </c>
      <c r="F41" s="358"/>
      <c r="G41" s="358"/>
      <c r="H41" s="358"/>
      <c r="I41" s="358"/>
      <c r="J41" s="358"/>
      <c r="K41" s="358"/>
      <c r="L41" s="358"/>
      <c r="M41" s="358"/>
      <c r="N41" s="358"/>
      <c r="O41" s="358"/>
      <c r="P41" s="358"/>
      <c r="Q41" s="358"/>
      <c r="R41" s="358"/>
      <c r="S41" s="358"/>
      <c r="T41" s="160"/>
      <c r="U41" s="359" t="str">
        <f t="shared" si="4"/>
        <v/>
      </c>
      <c r="V41" s="359"/>
      <c r="W41" s="358"/>
      <c r="X41" s="358"/>
      <c r="Y41" s="358"/>
      <c r="Z41" s="358"/>
      <c r="AA41" s="358"/>
      <c r="AB41" s="358"/>
      <c r="AC41" s="358"/>
      <c r="AD41" s="358"/>
      <c r="AE41" s="358"/>
      <c r="AF41" s="358"/>
      <c r="AG41" s="358"/>
      <c r="AH41" s="358"/>
      <c r="AI41" s="358"/>
      <c r="AJ41" s="358"/>
      <c r="AK41" s="358"/>
      <c r="AL41" s="160"/>
      <c r="AM41" s="359" t="str">
        <f t="shared" si="0"/>
        <v/>
      </c>
      <c r="AN41" s="359"/>
      <c r="AO41" s="358"/>
      <c r="AP41" s="358"/>
      <c r="AQ41" s="358"/>
      <c r="AR41" s="358"/>
      <c r="AS41" s="358"/>
      <c r="AT41" s="358"/>
      <c r="AU41" s="358"/>
      <c r="AV41" s="358"/>
      <c r="AW41" s="358"/>
      <c r="AX41" s="358"/>
      <c r="AY41" s="358"/>
      <c r="AZ41" s="358"/>
      <c r="BA41" s="358"/>
      <c r="BB41" s="358"/>
      <c r="BC41" s="358"/>
      <c r="BD41" s="160"/>
      <c r="BE41" s="359" t="str">
        <f t="shared" si="1"/>
        <v/>
      </c>
      <c r="BF41" s="359"/>
      <c r="BG41" s="358"/>
      <c r="BH41" s="358"/>
      <c r="BI41" s="358"/>
      <c r="BJ41" s="358"/>
      <c r="BK41" s="358"/>
      <c r="BL41" s="358"/>
      <c r="BM41" s="358"/>
      <c r="BN41" s="358"/>
      <c r="BO41" s="358"/>
      <c r="BP41" s="358"/>
      <c r="BQ41" s="358"/>
      <c r="BR41" s="358"/>
      <c r="BS41" s="358"/>
      <c r="BT41" s="358"/>
      <c r="BU41" s="358"/>
      <c r="BV41" s="160"/>
      <c r="BW41" s="359" t="str">
        <f t="shared" si="2"/>
        <v/>
      </c>
      <c r="BX41" s="359"/>
      <c r="BY41" s="358" t="str">
        <f>IF('各会計、関係団体の財政状況及び健全化判断比率'!B75="","",'各会計、関係団体の財政状況及び健全化判断比率'!B75)</f>
        <v/>
      </c>
      <c r="BZ41" s="358"/>
      <c r="CA41" s="358"/>
      <c r="CB41" s="358"/>
      <c r="CC41" s="358"/>
      <c r="CD41" s="358"/>
      <c r="CE41" s="358"/>
      <c r="CF41" s="358"/>
      <c r="CG41" s="358"/>
      <c r="CH41" s="358"/>
      <c r="CI41" s="358"/>
      <c r="CJ41" s="358"/>
      <c r="CK41" s="358"/>
      <c r="CL41" s="358"/>
      <c r="CM41" s="358"/>
      <c r="CN41" s="160"/>
      <c r="CO41" s="359" t="str">
        <f t="shared" si="3"/>
        <v/>
      </c>
      <c r="CP41" s="359"/>
      <c r="CQ41" s="358" t="str">
        <f>IF('各会計、関係団体の財政状況及び健全化判断比率'!BS14="","",'各会計、関係団体の財政状況及び健全化判断比率'!BS14)</f>
        <v/>
      </c>
      <c r="CR41" s="358"/>
      <c r="CS41" s="358"/>
      <c r="CT41" s="358"/>
      <c r="CU41" s="358"/>
      <c r="CV41" s="358"/>
      <c r="CW41" s="358"/>
      <c r="CX41" s="358"/>
      <c r="CY41" s="358"/>
      <c r="CZ41" s="358"/>
      <c r="DA41" s="358"/>
      <c r="DB41" s="358"/>
      <c r="DC41" s="358"/>
      <c r="DD41" s="358"/>
      <c r="DE41" s="358"/>
      <c r="DG41" s="360" t="str">
        <f>IF('各会計、関係団体の財政状況及び健全化判断比率'!BR14="","",'各会計、関係団体の財政状況及び健全化判断比率'!BR14)</f>
        <v/>
      </c>
      <c r="DH41" s="360"/>
      <c r="DI41" s="165"/>
    </row>
    <row r="42" spans="1:113" ht="32.25" customHeight="1">
      <c r="B42" s="187"/>
      <c r="C42" s="359" t="str">
        <f t="shared" si="5"/>
        <v/>
      </c>
      <c r="D42" s="359"/>
      <c r="E42" s="358" t="str">
        <f>IF('各会計、関係団体の財政状況及び健全化判断比率'!B15="","",'各会計、関係団体の財政状況及び健全化判断比率'!B15)</f>
        <v/>
      </c>
      <c r="F42" s="358"/>
      <c r="G42" s="358"/>
      <c r="H42" s="358"/>
      <c r="I42" s="358"/>
      <c r="J42" s="358"/>
      <c r="K42" s="358"/>
      <c r="L42" s="358"/>
      <c r="M42" s="358"/>
      <c r="N42" s="358"/>
      <c r="O42" s="358"/>
      <c r="P42" s="358"/>
      <c r="Q42" s="358"/>
      <c r="R42" s="358"/>
      <c r="S42" s="358"/>
      <c r="T42" s="160"/>
      <c r="U42" s="359" t="str">
        <f t="shared" si="4"/>
        <v/>
      </c>
      <c r="V42" s="359"/>
      <c r="W42" s="358"/>
      <c r="X42" s="358"/>
      <c r="Y42" s="358"/>
      <c r="Z42" s="358"/>
      <c r="AA42" s="358"/>
      <c r="AB42" s="358"/>
      <c r="AC42" s="358"/>
      <c r="AD42" s="358"/>
      <c r="AE42" s="358"/>
      <c r="AF42" s="358"/>
      <c r="AG42" s="358"/>
      <c r="AH42" s="358"/>
      <c r="AI42" s="358"/>
      <c r="AJ42" s="358"/>
      <c r="AK42" s="358"/>
      <c r="AL42" s="160"/>
      <c r="AM42" s="359" t="str">
        <f t="shared" si="0"/>
        <v/>
      </c>
      <c r="AN42" s="359"/>
      <c r="AO42" s="358"/>
      <c r="AP42" s="358"/>
      <c r="AQ42" s="358"/>
      <c r="AR42" s="358"/>
      <c r="AS42" s="358"/>
      <c r="AT42" s="358"/>
      <c r="AU42" s="358"/>
      <c r="AV42" s="358"/>
      <c r="AW42" s="358"/>
      <c r="AX42" s="358"/>
      <c r="AY42" s="358"/>
      <c r="AZ42" s="358"/>
      <c r="BA42" s="358"/>
      <c r="BB42" s="358"/>
      <c r="BC42" s="358"/>
      <c r="BD42" s="160"/>
      <c r="BE42" s="359" t="str">
        <f t="shared" si="1"/>
        <v/>
      </c>
      <c r="BF42" s="359"/>
      <c r="BG42" s="358"/>
      <c r="BH42" s="358"/>
      <c r="BI42" s="358"/>
      <c r="BJ42" s="358"/>
      <c r="BK42" s="358"/>
      <c r="BL42" s="358"/>
      <c r="BM42" s="358"/>
      <c r="BN42" s="358"/>
      <c r="BO42" s="358"/>
      <c r="BP42" s="358"/>
      <c r="BQ42" s="358"/>
      <c r="BR42" s="358"/>
      <c r="BS42" s="358"/>
      <c r="BT42" s="358"/>
      <c r="BU42" s="358"/>
      <c r="BV42" s="160"/>
      <c r="BW42" s="359" t="str">
        <f t="shared" si="2"/>
        <v/>
      </c>
      <c r="BX42" s="359"/>
      <c r="BY42" s="358" t="str">
        <f>IF('各会計、関係団体の財政状況及び健全化判断比率'!B76="","",'各会計、関係団体の財政状況及び健全化判断比率'!B76)</f>
        <v/>
      </c>
      <c r="BZ42" s="358"/>
      <c r="CA42" s="358"/>
      <c r="CB42" s="358"/>
      <c r="CC42" s="358"/>
      <c r="CD42" s="358"/>
      <c r="CE42" s="358"/>
      <c r="CF42" s="358"/>
      <c r="CG42" s="358"/>
      <c r="CH42" s="358"/>
      <c r="CI42" s="358"/>
      <c r="CJ42" s="358"/>
      <c r="CK42" s="358"/>
      <c r="CL42" s="358"/>
      <c r="CM42" s="358"/>
      <c r="CN42" s="160"/>
      <c r="CO42" s="359" t="str">
        <f t="shared" si="3"/>
        <v/>
      </c>
      <c r="CP42" s="359"/>
      <c r="CQ42" s="358" t="str">
        <f>IF('各会計、関係団体の財政状況及び健全化判断比率'!BS15="","",'各会計、関係団体の財政状況及び健全化判断比率'!BS15)</f>
        <v/>
      </c>
      <c r="CR42" s="358"/>
      <c r="CS42" s="358"/>
      <c r="CT42" s="358"/>
      <c r="CU42" s="358"/>
      <c r="CV42" s="358"/>
      <c r="CW42" s="358"/>
      <c r="CX42" s="358"/>
      <c r="CY42" s="358"/>
      <c r="CZ42" s="358"/>
      <c r="DA42" s="358"/>
      <c r="DB42" s="358"/>
      <c r="DC42" s="358"/>
      <c r="DD42" s="358"/>
      <c r="DE42" s="358"/>
      <c r="DG42" s="360" t="str">
        <f>IF('各会計、関係団体の財政状況及び健全化判断比率'!BR15="","",'各会計、関係団体の財政状況及び健全化判断比率'!BR15)</f>
        <v/>
      </c>
      <c r="DH42" s="360"/>
      <c r="DI42" s="165"/>
    </row>
    <row r="43" spans="1:113" ht="32.25" customHeight="1">
      <c r="B43" s="187"/>
      <c r="C43" s="359" t="str">
        <f t="shared" si="5"/>
        <v/>
      </c>
      <c r="D43" s="359"/>
      <c r="E43" s="358" t="str">
        <f>IF('各会計、関係団体の財政状況及び健全化判断比率'!B16="","",'各会計、関係団体の財政状況及び健全化判断比率'!B16)</f>
        <v/>
      </c>
      <c r="F43" s="358"/>
      <c r="G43" s="358"/>
      <c r="H43" s="358"/>
      <c r="I43" s="358"/>
      <c r="J43" s="358"/>
      <c r="K43" s="358"/>
      <c r="L43" s="358"/>
      <c r="M43" s="358"/>
      <c r="N43" s="358"/>
      <c r="O43" s="358"/>
      <c r="P43" s="358"/>
      <c r="Q43" s="358"/>
      <c r="R43" s="358"/>
      <c r="S43" s="358"/>
      <c r="T43" s="160"/>
      <c r="U43" s="359" t="str">
        <f t="shared" si="4"/>
        <v/>
      </c>
      <c r="V43" s="359"/>
      <c r="W43" s="358"/>
      <c r="X43" s="358"/>
      <c r="Y43" s="358"/>
      <c r="Z43" s="358"/>
      <c r="AA43" s="358"/>
      <c r="AB43" s="358"/>
      <c r="AC43" s="358"/>
      <c r="AD43" s="358"/>
      <c r="AE43" s="358"/>
      <c r="AF43" s="358"/>
      <c r="AG43" s="358"/>
      <c r="AH43" s="358"/>
      <c r="AI43" s="358"/>
      <c r="AJ43" s="358"/>
      <c r="AK43" s="358"/>
      <c r="AL43" s="160"/>
      <c r="AM43" s="359" t="str">
        <f t="shared" si="0"/>
        <v/>
      </c>
      <c r="AN43" s="359"/>
      <c r="AO43" s="358"/>
      <c r="AP43" s="358"/>
      <c r="AQ43" s="358"/>
      <c r="AR43" s="358"/>
      <c r="AS43" s="358"/>
      <c r="AT43" s="358"/>
      <c r="AU43" s="358"/>
      <c r="AV43" s="358"/>
      <c r="AW43" s="358"/>
      <c r="AX43" s="358"/>
      <c r="AY43" s="358"/>
      <c r="AZ43" s="358"/>
      <c r="BA43" s="358"/>
      <c r="BB43" s="358"/>
      <c r="BC43" s="358"/>
      <c r="BD43" s="160"/>
      <c r="BE43" s="359" t="str">
        <f t="shared" si="1"/>
        <v/>
      </c>
      <c r="BF43" s="359"/>
      <c r="BG43" s="358"/>
      <c r="BH43" s="358"/>
      <c r="BI43" s="358"/>
      <c r="BJ43" s="358"/>
      <c r="BK43" s="358"/>
      <c r="BL43" s="358"/>
      <c r="BM43" s="358"/>
      <c r="BN43" s="358"/>
      <c r="BO43" s="358"/>
      <c r="BP43" s="358"/>
      <c r="BQ43" s="358"/>
      <c r="BR43" s="358"/>
      <c r="BS43" s="358"/>
      <c r="BT43" s="358"/>
      <c r="BU43" s="358"/>
      <c r="BV43" s="160"/>
      <c r="BW43" s="359" t="str">
        <f t="shared" si="2"/>
        <v/>
      </c>
      <c r="BX43" s="359"/>
      <c r="BY43" s="358" t="str">
        <f>IF('各会計、関係団体の財政状況及び健全化判断比率'!B77="","",'各会計、関係団体の財政状況及び健全化判断比率'!B77)</f>
        <v/>
      </c>
      <c r="BZ43" s="358"/>
      <c r="CA43" s="358"/>
      <c r="CB43" s="358"/>
      <c r="CC43" s="358"/>
      <c r="CD43" s="358"/>
      <c r="CE43" s="358"/>
      <c r="CF43" s="358"/>
      <c r="CG43" s="358"/>
      <c r="CH43" s="358"/>
      <c r="CI43" s="358"/>
      <c r="CJ43" s="358"/>
      <c r="CK43" s="358"/>
      <c r="CL43" s="358"/>
      <c r="CM43" s="358"/>
      <c r="CN43" s="160"/>
      <c r="CO43" s="359" t="str">
        <f t="shared" si="3"/>
        <v/>
      </c>
      <c r="CP43" s="359"/>
      <c r="CQ43" s="358" t="str">
        <f>IF('各会計、関係団体の財政状況及び健全化判断比率'!BS16="","",'各会計、関係団体の財政状況及び健全化判断比率'!BS16)</f>
        <v/>
      </c>
      <c r="CR43" s="358"/>
      <c r="CS43" s="358"/>
      <c r="CT43" s="358"/>
      <c r="CU43" s="358"/>
      <c r="CV43" s="358"/>
      <c r="CW43" s="358"/>
      <c r="CX43" s="358"/>
      <c r="CY43" s="358"/>
      <c r="CZ43" s="358"/>
      <c r="DA43" s="358"/>
      <c r="DB43" s="358"/>
      <c r="DC43" s="358"/>
      <c r="DD43" s="358"/>
      <c r="DE43" s="358"/>
      <c r="DG43" s="360" t="str">
        <f>IF('各会計、関係団体の財政状況及び健全化判断比率'!BR16="","",'各会計、関係団体の財政状況及び健全化判断比率'!BR16)</f>
        <v/>
      </c>
      <c r="DH43" s="360"/>
      <c r="DI43" s="165"/>
    </row>
    <row r="44" spans="1:113" ht="13.5" customHeight="1" thickBot="1">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row r="46" spans="1:113">
      <c r="B46" s="159" t="s">
        <v>199</v>
      </c>
      <c r="E46" s="159" t="s">
        <v>200</v>
      </c>
    </row>
    <row r="47" spans="1:113">
      <c r="E47" s="159" t="s">
        <v>201</v>
      </c>
    </row>
    <row r="48" spans="1:113">
      <c r="E48" s="159" t="s">
        <v>202</v>
      </c>
    </row>
    <row r="49" spans="5:5">
      <c r="E49" s="191" t="s">
        <v>203</v>
      </c>
    </row>
    <row r="50" spans="5:5">
      <c r="E50" s="159" t="s">
        <v>204</v>
      </c>
    </row>
    <row r="51" spans="5:5">
      <c r="E51" s="159" t="s">
        <v>205</v>
      </c>
    </row>
    <row r="52" spans="5:5">
      <c r="E52" s="159" t="s">
        <v>206</v>
      </c>
    </row>
    <row r="53" spans="5:5">
      <c r="E53" s="159" t="s">
        <v>207</v>
      </c>
    </row>
    <row r="54" spans="5:5"/>
    <row r="55" spans="5:5"/>
    <row r="56" spans="5:5"/>
    <row r="57" spans="5:5" hidden="1"/>
    <row r="58" spans="5:5" hidden="1"/>
    <row r="59" spans="5:5" hidden="1"/>
  </sheetData>
  <sheetProtection algorithmName="SHA-512" hashValue="RhbAA1EA17wwQsaPTzp7Elmo/40Mo1eL8MWwM8kCQ8ckmF4uBysWEUk4wAH/Fut1VCilJUVcs502lS0yh0OIdg==" saltValue="lyQTVLqRrOClvpbBAkkD2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130" t="s">
        <v>563</v>
      </c>
      <c r="D34" s="1130"/>
      <c r="E34" s="1131"/>
      <c r="F34" s="32">
        <v>11.55</v>
      </c>
      <c r="G34" s="33">
        <v>9.6999999999999993</v>
      </c>
      <c r="H34" s="33">
        <v>7.71</v>
      </c>
      <c r="I34" s="33">
        <v>9.01</v>
      </c>
      <c r="J34" s="34">
        <v>10.08</v>
      </c>
      <c r="K34" s="22"/>
      <c r="L34" s="22"/>
      <c r="M34" s="22"/>
      <c r="N34" s="22"/>
      <c r="O34" s="22"/>
      <c r="P34" s="22"/>
    </row>
    <row r="35" spans="1:16" ht="39" customHeight="1">
      <c r="A35" s="22"/>
      <c r="B35" s="35"/>
      <c r="C35" s="1126" t="s">
        <v>564</v>
      </c>
      <c r="D35" s="1126"/>
      <c r="E35" s="1127"/>
      <c r="F35" s="36">
        <v>5.77</v>
      </c>
      <c r="G35" s="37">
        <v>3.66</v>
      </c>
      <c r="H35" s="37">
        <v>4.93</v>
      </c>
      <c r="I35" s="37">
        <v>1.41</v>
      </c>
      <c r="J35" s="38">
        <v>2.65</v>
      </c>
      <c r="K35" s="22"/>
      <c r="L35" s="22"/>
      <c r="M35" s="22"/>
      <c r="N35" s="22"/>
      <c r="O35" s="22"/>
      <c r="P35" s="22"/>
    </row>
    <row r="36" spans="1:16" ht="39" customHeight="1">
      <c r="A36" s="22"/>
      <c r="B36" s="35"/>
      <c r="C36" s="1126" t="s">
        <v>565</v>
      </c>
      <c r="D36" s="1126"/>
      <c r="E36" s="1127"/>
      <c r="F36" s="36" t="s">
        <v>566</v>
      </c>
      <c r="G36" s="37">
        <v>0.45</v>
      </c>
      <c r="H36" s="37" t="s">
        <v>567</v>
      </c>
      <c r="I36" s="37">
        <v>1.1299999999999999</v>
      </c>
      <c r="J36" s="38">
        <v>2.31</v>
      </c>
      <c r="K36" s="22"/>
      <c r="L36" s="22"/>
      <c r="M36" s="22"/>
      <c r="N36" s="22"/>
      <c r="O36" s="22"/>
      <c r="P36" s="22"/>
    </row>
    <row r="37" spans="1:16" ht="39" customHeight="1">
      <c r="A37" s="22"/>
      <c r="B37" s="35"/>
      <c r="C37" s="1126" t="s">
        <v>568</v>
      </c>
      <c r="D37" s="1126"/>
      <c r="E37" s="1127"/>
      <c r="F37" s="36">
        <v>1.58</v>
      </c>
      <c r="G37" s="37">
        <v>2.74</v>
      </c>
      <c r="H37" s="37">
        <v>2.33</v>
      </c>
      <c r="I37" s="37">
        <v>1.43</v>
      </c>
      <c r="J37" s="38">
        <v>1.51</v>
      </c>
      <c r="K37" s="22"/>
      <c r="L37" s="22"/>
      <c r="M37" s="22"/>
      <c r="N37" s="22"/>
      <c r="O37" s="22"/>
      <c r="P37" s="22"/>
    </row>
    <row r="38" spans="1:16" ht="39" customHeight="1">
      <c r="A38" s="22"/>
      <c r="B38" s="35"/>
      <c r="C38" s="1126" t="s">
        <v>569</v>
      </c>
      <c r="D38" s="1126"/>
      <c r="E38" s="1127"/>
      <c r="F38" s="36">
        <v>0</v>
      </c>
      <c r="G38" s="37">
        <v>0.01</v>
      </c>
      <c r="H38" s="37">
        <v>0.01</v>
      </c>
      <c r="I38" s="37">
        <v>1.08</v>
      </c>
      <c r="J38" s="38">
        <v>0.92</v>
      </c>
      <c r="K38" s="22"/>
      <c r="L38" s="22"/>
      <c r="M38" s="22"/>
      <c r="N38" s="22"/>
      <c r="O38" s="22"/>
      <c r="P38" s="22"/>
    </row>
    <row r="39" spans="1:16" ht="39" customHeight="1">
      <c r="A39" s="22"/>
      <c r="B39" s="35"/>
      <c r="C39" s="1126" t="s">
        <v>570</v>
      </c>
      <c r="D39" s="1126"/>
      <c r="E39" s="1127"/>
      <c r="F39" s="36">
        <v>0.04</v>
      </c>
      <c r="G39" s="37">
        <v>0.03</v>
      </c>
      <c r="H39" s="37">
        <v>0.01</v>
      </c>
      <c r="I39" s="37">
        <v>0</v>
      </c>
      <c r="J39" s="38">
        <v>0.02</v>
      </c>
      <c r="K39" s="22"/>
      <c r="L39" s="22"/>
      <c r="M39" s="22"/>
      <c r="N39" s="22"/>
      <c r="O39" s="22"/>
      <c r="P39" s="22"/>
    </row>
    <row r="40" spans="1:16" ht="39" customHeight="1">
      <c r="A40" s="22"/>
      <c r="B40" s="35"/>
      <c r="C40" s="1126"/>
      <c r="D40" s="1126"/>
      <c r="E40" s="1127"/>
      <c r="F40" s="36"/>
      <c r="G40" s="37"/>
      <c r="H40" s="37"/>
      <c r="I40" s="37"/>
      <c r="J40" s="38"/>
      <c r="K40" s="22"/>
      <c r="L40" s="22"/>
      <c r="M40" s="22"/>
      <c r="N40" s="22"/>
      <c r="O40" s="22"/>
      <c r="P40" s="22"/>
    </row>
    <row r="41" spans="1:16" ht="39" customHeight="1">
      <c r="A41" s="22"/>
      <c r="B41" s="35"/>
      <c r="C41" s="1126"/>
      <c r="D41" s="1126"/>
      <c r="E41" s="1127"/>
      <c r="F41" s="36"/>
      <c r="G41" s="37"/>
      <c r="H41" s="37"/>
      <c r="I41" s="37"/>
      <c r="J41" s="38"/>
      <c r="K41" s="22"/>
      <c r="L41" s="22"/>
      <c r="M41" s="22"/>
      <c r="N41" s="22"/>
      <c r="O41" s="22"/>
      <c r="P41" s="22"/>
    </row>
    <row r="42" spans="1:16" ht="39" customHeight="1">
      <c r="A42" s="22"/>
      <c r="B42" s="39"/>
      <c r="C42" s="1126" t="s">
        <v>571</v>
      </c>
      <c r="D42" s="1126"/>
      <c r="E42" s="1127"/>
      <c r="F42" s="36" t="s">
        <v>512</v>
      </c>
      <c r="G42" s="37" t="s">
        <v>512</v>
      </c>
      <c r="H42" s="37" t="s">
        <v>512</v>
      </c>
      <c r="I42" s="37" t="s">
        <v>512</v>
      </c>
      <c r="J42" s="38" t="s">
        <v>512</v>
      </c>
      <c r="K42" s="22"/>
      <c r="L42" s="22"/>
      <c r="M42" s="22"/>
      <c r="N42" s="22"/>
      <c r="O42" s="22"/>
      <c r="P42" s="22"/>
    </row>
    <row r="43" spans="1:16" ht="39" customHeight="1" thickBot="1">
      <c r="A43" s="22"/>
      <c r="B43" s="40"/>
      <c r="C43" s="1128" t="s">
        <v>572</v>
      </c>
      <c r="D43" s="1128"/>
      <c r="E43" s="1129"/>
      <c r="F43" s="41">
        <v>0.02</v>
      </c>
      <c r="G43" s="42">
        <v>0.03</v>
      </c>
      <c r="H43" s="42">
        <v>0.02</v>
      </c>
      <c r="I43" s="42">
        <v>0.03</v>
      </c>
      <c r="J43" s="43" t="s">
        <v>512</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0gb0URrnudlfVcFF3HTQwafBDvh2Bw9+31xFeN2lrUNYPVKkwZHDvbOCf2uyS5YltCpzvrobdkC26dxygzmsA==" saltValue="LDxQ0ZpKfrXG80gI5hB/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c r="A45" s="46"/>
      <c r="B45" s="1140" t="s">
        <v>11</v>
      </c>
      <c r="C45" s="1141"/>
      <c r="D45" s="56"/>
      <c r="E45" s="1146" t="s">
        <v>12</v>
      </c>
      <c r="F45" s="1146"/>
      <c r="G45" s="1146"/>
      <c r="H45" s="1146"/>
      <c r="I45" s="1146"/>
      <c r="J45" s="1147"/>
      <c r="K45" s="57">
        <v>628</v>
      </c>
      <c r="L45" s="58">
        <v>597</v>
      </c>
      <c r="M45" s="58">
        <v>573</v>
      </c>
      <c r="N45" s="58">
        <v>571</v>
      </c>
      <c r="O45" s="59">
        <v>560</v>
      </c>
      <c r="P45" s="46"/>
      <c r="Q45" s="46"/>
      <c r="R45" s="46"/>
      <c r="S45" s="46"/>
      <c r="T45" s="46"/>
      <c r="U45" s="46"/>
    </row>
    <row r="46" spans="1:21" ht="30.75" customHeight="1">
      <c r="A46" s="46"/>
      <c r="B46" s="1142"/>
      <c r="C46" s="1143"/>
      <c r="D46" s="60"/>
      <c r="E46" s="1134" t="s">
        <v>13</v>
      </c>
      <c r="F46" s="1134"/>
      <c r="G46" s="1134"/>
      <c r="H46" s="1134"/>
      <c r="I46" s="1134"/>
      <c r="J46" s="1135"/>
      <c r="K46" s="61" t="s">
        <v>512</v>
      </c>
      <c r="L46" s="62" t="s">
        <v>512</v>
      </c>
      <c r="M46" s="62" t="s">
        <v>512</v>
      </c>
      <c r="N46" s="62" t="s">
        <v>512</v>
      </c>
      <c r="O46" s="63" t="s">
        <v>512</v>
      </c>
      <c r="P46" s="46"/>
      <c r="Q46" s="46"/>
      <c r="R46" s="46"/>
      <c r="S46" s="46"/>
      <c r="T46" s="46"/>
      <c r="U46" s="46"/>
    </row>
    <row r="47" spans="1:21" ht="30.75" customHeight="1">
      <c r="A47" s="46"/>
      <c r="B47" s="1142"/>
      <c r="C47" s="1143"/>
      <c r="D47" s="60"/>
      <c r="E47" s="1134" t="s">
        <v>14</v>
      </c>
      <c r="F47" s="1134"/>
      <c r="G47" s="1134"/>
      <c r="H47" s="1134"/>
      <c r="I47" s="1134"/>
      <c r="J47" s="1135"/>
      <c r="K47" s="61" t="s">
        <v>512</v>
      </c>
      <c r="L47" s="62" t="s">
        <v>512</v>
      </c>
      <c r="M47" s="62" t="s">
        <v>512</v>
      </c>
      <c r="N47" s="62" t="s">
        <v>512</v>
      </c>
      <c r="O47" s="63" t="s">
        <v>512</v>
      </c>
      <c r="P47" s="46"/>
      <c r="Q47" s="46"/>
      <c r="R47" s="46"/>
      <c r="S47" s="46"/>
      <c r="T47" s="46"/>
      <c r="U47" s="46"/>
    </row>
    <row r="48" spans="1:21" ht="30.75" customHeight="1">
      <c r="A48" s="46"/>
      <c r="B48" s="1142"/>
      <c r="C48" s="1143"/>
      <c r="D48" s="60"/>
      <c r="E48" s="1134" t="s">
        <v>15</v>
      </c>
      <c r="F48" s="1134"/>
      <c r="G48" s="1134"/>
      <c r="H48" s="1134"/>
      <c r="I48" s="1134"/>
      <c r="J48" s="1135"/>
      <c r="K48" s="61">
        <v>561</v>
      </c>
      <c r="L48" s="62">
        <v>476</v>
      </c>
      <c r="M48" s="62">
        <v>421</v>
      </c>
      <c r="N48" s="62">
        <v>388</v>
      </c>
      <c r="O48" s="63">
        <v>281</v>
      </c>
      <c r="P48" s="46"/>
      <c r="Q48" s="46"/>
      <c r="R48" s="46"/>
      <c r="S48" s="46"/>
      <c r="T48" s="46"/>
      <c r="U48" s="46"/>
    </row>
    <row r="49" spans="1:21" ht="30.75" customHeight="1">
      <c r="A49" s="46"/>
      <c r="B49" s="1142"/>
      <c r="C49" s="1143"/>
      <c r="D49" s="60"/>
      <c r="E49" s="1134" t="s">
        <v>16</v>
      </c>
      <c r="F49" s="1134"/>
      <c r="G49" s="1134"/>
      <c r="H49" s="1134"/>
      <c r="I49" s="1134"/>
      <c r="J49" s="1135"/>
      <c r="K49" s="61">
        <v>184</v>
      </c>
      <c r="L49" s="62">
        <v>203</v>
      </c>
      <c r="M49" s="62">
        <v>193</v>
      </c>
      <c r="N49" s="62">
        <v>201</v>
      </c>
      <c r="O49" s="63">
        <v>206</v>
      </c>
      <c r="P49" s="46"/>
      <c r="Q49" s="46"/>
      <c r="R49" s="46"/>
      <c r="S49" s="46"/>
      <c r="T49" s="46"/>
      <c r="U49" s="46"/>
    </row>
    <row r="50" spans="1:21" ht="30.75" customHeight="1">
      <c r="A50" s="46"/>
      <c r="B50" s="1142"/>
      <c r="C50" s="1143"/>
      <c r="D50" s="60"/>
      <c r="E50" s="1134" t="s">
        <v>17</v>
      </c>
      <c r="F50" s="1134"/>
      <c r="G50" s="1134"/>
      <c r="H50" s="1134"/>
      <c r="I50" s="1134"/>
      <c r="J50" s="1135"/>
      <c r="K50" s="61">
        <v>2</v>
      </c>
      <c r="L50" s="62">
        <v>3</v>
      </c>
      <c r="M50" s="62">
        <v>3</v>
      </c>
      <c r="N50" s="62">
        <v>3</v>
      </c>
      <c r="O50" s="63">
        <v>4</v>
      </c>
      <c r="P50" s="46"/>
      <c r="Q50" s="46"/>
      <c r="R50" s="46"/>
      <c r="S50" s="46"/>
      <c r="T50" s="46"/>
      <c r="U50" s="46"/>
    </row>
    <row r="51" spans="1:21" ht="30.75" customHeight="1">
      <c r="A51" s="46"/>
      <c r="B51" s="1144"/>
      <c r="C51" s="1145"/>
      <c r="D51" s="64"/>
      <c r="E51" s="1134" t="s">
        <v>18</v>
      </c>
      <c r="F51" s="1134"/>
      <c r="G51" s="1134"/>
      <c r="H51" s="1134"/>
      <c r="I51" s="1134"/>
      <c r="J51" s="1135"/>
      <c r="K51" s="61">
        <v>0</v>
      </c>
      <c r="L51" s="62">
        <v>0</v>
      </c>
      <c r="M51" s="62">
        <v>0</v>
      </c>
      <c r="N51" s="62">
        <v>0</v>
      </c>
      <c r="O51" s="63">
        <v>0</v>
      </c>
      <c r="P51" s="46"/>
      <c r="Q51" s="46"/>
      <c r="R51" s="46"/>
      <c r="S51" s="46"/>
      <c r="T51" s="46"/>
      <c r="U51" s="46"/>
    </row>
    <row r="52" spans="1:21" ht="30.75" customHeight="1">
      <c r="A52" s="46"/>
      <c r="B52" s="1132" t="s">
        <v>19</v>
      </c>
      <c r="C52" s="1133"/>
      <c r="D52" s="64"/>
      <c r="E52" s="1134" t="s">
        <v>20</v>
      </c>
      <c r="F52" s="1134"/>
      <c r="G52" s="1134"/>
      <c r="H52" s="1134"/>
      <c r="I52" s="1134"/>
      <c r="J52" s="1135"/>
      <c r="K52" s="61">
        <v>753</v>
      </c>
      <c r="L52" s="62">
        <v>747</v>
      </c>
      <c r="M52" s="62">
        <v>763</v>
      </c>
      <c r="N52" s="62">
        <v>759</v>
      </c>
      <c r="O52" s="63">
        <v>787</v>
      </c>
      <c r="P52" s="46"/>
      <c r="Q52" s="46"/>
      <c r="R52" s="46"/>
      <c r="S52" s="46"/>
      <c r="T52" s="46"/>
      <c r="U52" s="46"/>
    </row>
    <row r="53" spans="1:21" ht="30.75" customHeight="1" thickBot="1">
      <c r="A53" s="46"/>
      <c r="B53" s="1136" t="s">
        <v>21</v>
      </c>
      <c r="C53" s="1137"/>
      <c r="D53" s="65"/>
      <c r="E53" s="1138" t="s">
        <v>22</v>
      </c>
      <c r="F53" s="1138"/>
      <c r="G53" s="1138"/>
      <c r="H53" s="1138"/>
      <c r="I53" s="1138"/>
      <c r="J53" s="1139"/>
      <c r="K53" s="66">
        <v>622</v>
      </c>
      <c r="L53" s="67">
        <v>532</v>
      </c>
      <c r="M53" s="67">
        <v>427</v>
      </c>
      <c r="N53" s="67">
        <v>404</v>
      </c>
      <c r="O53" s="68">
        <v>264</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c r="A56" s="46"/>
      <c r="B56" s="69"/>
      <c r="C56" s="46"/>
      <c r="D56" s="46"/>
      <c r="E56" s="46"/>
      <c r="F56" s="46"/>
      <c r="G56" s="46"/>
      <c r="H56" s="46"/>
      <c r="I56" s="46"/>
      <c r="J56" s="46"/>
      <c r="K56" s="46"/>
      <c r="L56" s="46"/>
      <c r="M56" s="46"/>
      <c r="N56" s="46"/>
      <c r="O56" s="46"/>
      <c r="P56" s="46"/>
      <c r="Q56" s="46"/>
      <c r="R56" s="46"/>
      <c r="S56" s="46"/>
      <c r="T56" s="46"/>
      <c r="U56" s="46"/>
    </row>
  </sheetData>
  <sheetProtection algorithmName="SHA-512" hashValue="3ebNC2AuxS+VuSXxFVH4M3bURXOxr+4ib/M3F8a4qPqX8CRdPZtfbSLmm0ACSHkkLt0TmvhdHRFonGtqkvrDcA==" saltValue="sKqpmVmfI+SiDBdNZQA2m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0" customWidth="1"/>
    <col min="2" max="3" width="12.625" style="70" customWidth="1"/>
    <col min="4" max="4" width="11.625" style="70" customWidth="1"/>
    <col min="5" max="8" width="10.375" style="70" customWidth="1"/>
    <col min="9" max="13" width="16.375" style="70" customWidth="1"/>
    <col min="14" max="19" width="12.625" style="70" customWidth="1"/>
    <col min="20" max="16384" width="0" style="7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1" t="s">
        <v>9</v>
      </c>
    </row>
    <row r="40" spans="2:13" ht="27.75" customHeight="1" thickBot="1">
      <c r="B40" s="72" t="s">
        <v>10</v>
      </c>
      <c r="C40" s="73"/>
      <c r="D40" s="73"/>
      <c r="E40" s="74"/>
      <c r="F40" s="74"/>
      <c r="G40" s="74"/>
      <c r="H40" s="75" t="s">
        <v>2</v>
      </c>
      <c r="I40" s="76" t="s">
        <v>554</v>
      </c>
      <c r="J40" s="77" t="s">
        <v>555</v>
      </c>
      <c r="K40" s="77" t="s">
        <v>556</v>
      </c>
      <c r="L40" s="77" t="s">
        <v>557</v>
      </c>
      <c r="M40" s="78" t="s">
        <v>558</v>
      </c>
    </row>
    <row r="41" spans="2:13" ht="27.75" customHeight="1">
      <c r="B41" s="1160" t="s">
        <v>24</v>
      </c>
      <c r="C41" s="1161"/>
      <c r="D41" s="79"/>
      <c r="E41" s="1162" t="s">
        <v>25</v>
      </c>
      <c r="F41" s="1162"/>
      <c r="G41" s="1162"/>
      <c r="H41" s="1163"/>
      <c r="I41" s="80">
        <v>5800</v>
      </c>
      <c r="J41" s="81">
        <v>5776</v>
      </c>
      <c r="K41" s="81">
        <v>5716</v>
      </c>
      <c r="L41" s="81">
        <v>5773</v>
      </c>
      <c r="M41" s="82">
        <v>5730</v>
      </c>
    </row>
    <row r="42" spans="2:13" ht="27.75" customHeight="1">
      <c r="B42" s="1150"/>
      <c r="C42" s="1151"/>
      <c r="D42" s="83"/>
      <c r="E42" s="1154" t="s">
        <v>26</v>
      </c>
      <c r="F42" s="1154"/>
      <c r="G42" s="1154"/>
      <c r="H42" s="1155"/>
      <c r="I42" s="84" t="s">
        <v>512</v>
      </c>
      <c r="J42" s="85" t="s">
        <v>512</v>
      </c>
      <c r="K42" s="85" t="s">
        <v>512</v>
      </c>
      <c r="L42" s="85">
        <v>6628</v>
      </c>
      <c r="M42" s="86">
        <v>6627</v>
      </c>
    </row>
    <row r="43" spans="2:13" ht="27.75" customHeight="1">
      <c r="B43" s="1150"/>
      <c r="C43" s="1151"/>
      <c r="D43" s="83"/>
      <c r="E43" s="1154" t="s">
        <v>27</v>
      </c>
      <c r="F43" s="1154"/>
      <c r="G43" s="1154"/>
      <c r="H43" s="1155"/>
      <c r="I43" s="84">
        <v>6639</v>
      </c>
      <c r="J43" s="85">
        <v>6288</v>
      </c>
      <c r="K43" s="85">
        <v>5591</v>
      </c>
      <c r="L43" s="85">
        <v>4983</v>
      </c>
      <c r="M43" s="86">
        <v>3940</v>
      </c>
    </row>
    <row r="44" spans="2:13" ht="27.75" customHeight="1">
      <c r="B44" s="1150"/>
      <c r="C44" s="1151"/>
      <c r="D44" s="83"/>
      <c r="E44" s="1154" t="s">
        <v>28</v>
      </c>
      <c r="F44" s="1154"/>
      <c r="G44" s="1154"/>
      <c r="H44" s="1155"/>
      <c r="I44" s="84">
        <v>480</v>
      </c>
      <c r="J44" s="85">
        <v>429</v>
      </c>
      <c r="K44" s="85">
        <v>461</v>
      </c>
      <c r="L44" s="85">
        <v>515</v>
      </c>
      <c r="M44" s="86">
        <v>520</v>
      </c>
    </row>
    <row r="45" spans="2:13" ht="27.75" customHeight="1">
      <c r="B45" s="1150"/>
      <c r="C45" s="1151"/>
      <c r="D45" s="83"/>
      <c r="E45" s="1154" t="s">
        <v>29</v>
      </c>
      <c r="F45" s="1154"/>
      <c r="G45" s="1154"/>
      <c r="H45" s="1155"/>
      <c r="I45" s="84">
        <v>1106</v>
      </c>
      <c r="J45" s="85">
        <v>1060</v>
      </c>
      <c r="K45" s="85">
        <v>979</v>
      </c>
      <c r="L45" s="85">
        <v>988</v>
      </c>
      <c r="M45" s="86">
        <v>960</v>
      </c>
    </row>
    <row r="46" spans="2:13" ht="27.75" customHeight="1">
      <c r="B46" s="1150"/>
      <c r="C46" s="1151"/>
      <c r="D46" s="87"/>
      <c r="E46" s="1154" t="s">
        <v>30</v>
      </c>
      <c r="F46" s="1154"/>
      <c r="G46" s="1154"/>
      <c r="H46" s="1155"/>
      <c r="I46" s="84" t="s">
        <v>512</v>
      </c>
      <c r="J46" s="85" t="s">
        <v>512</v>
      </c>
      <c r="K46" s="85" t="s">
        <v>512</v>
      </c>
      <c r="L46" s="85" t="s">
        <v>512</v>
      </c>
      <c r="M46" s="86" t="s">
        <v>512</v>
      </c>
    </row>
    <row r="47" spans="2:13" ht="27.75" customHeight="1">
      <c r="B47" s="1150"/>
      <c r="C47" s="1151"/>
      <c r="D47" s="88"/>
      <c r="E47" s="1164" t="s">
        <v>31</v>
      </c>
      <c r="F47" s="1165"/>
      <c r="G47" s="1165"/>
      <c r="H47" s="1166"/>
      <c r="I47" s="84" t="s">
        <v>512</v>
      </c>
      <c r="J47" s="85" t="s">
        <v>512</v>
      </c>
      <c r="K47" s="85" t="s">
        <v>512</v>
      </c>
      <c r="L47" s="85" t="s">
        <v>512</v>
      </c>
      <c r="M47" s="86" t="s">
        <v>512</v>
      </c>
    </row>
    <row r="48" spans="2:13" ht="27.75" customHeight="1">
      <c r="B48" s="1150"/>
      <c r="C48" s="1151"/>
      <c r="D48" s="83"/>
      <c r="E48" s="1154" t="s">
        <v>32</v>
      </c>
      <c r="F48" s="1154"/>
      <c r="G48" s="1154"/>
      <c r="H48" s="1155"/>
      <c r="I48" s="84" t="s">
        <v>512</v>
      </c>
      <c r="J48" s="85" t="s">
        <v>512</v>
      </c>
      <c r="K48" s="85" t="s">
        <v>512</v>
      </c>
      <c r="L48" s="85" t="s">
        <v>512</v>
      </c>
      <c r="M48" s="86" t="s">
        <v>512</v>
      </c>
    </row>
    <row r="49" spans="2:13" ht="27.75" customHeight="1">
      <c r="B49" s="1152"/>
      <c r="C49" s="1153"/>
      <c r="D49" s="83"/>
      <c r="E49" s="1154" t="s">
        <v>33</v>
      </c>
      <c r="F49" s="1154"/>
      <c r="G49" s="1154"/>
      <c r="H49" s="1155"/>
      <c r="I49" s="84" t="s">
        <v>512</v>
      </c>
      <c r="J49" s="85" t="s">
        <v>512</v>
      </c>
      <c r="K49" s="85" t="s">
        <v>512</v>
      </c>
      <c r="L49" s="85" t="s">
        <v>512</v>
      </c>
      <c r="M49" s="86" t="s">
        <v>512</v>
      </c>
    </row>
    <row r="50" spans="2:13" ht="27.75" customHeight="1">
      <c r="B50" s="1148" t="s">
        <v>34</v>
      </c>
      <c r="C50" s="1149"/>
      <c r="D50" s="89"/>
      <c r="E50" s="1154" t="s">
        <v>35</v>
      </c>
      <c r="F50" s="1154"/>
      <c r="G50" s="1154"/>
      <c r="H50" s="1155"/>
      <c r="I50" s="84">
        <v>564</v>
      </c>
      <c r="J50" s="85">
        <v>393</v>
      </c>
      <c r="K50" s="85">
        <v>579</v>
      </c>
      <c r="L50" s="85">
        <v>764</v>
      </c>
      <c r="M50" s="86">
        <v>638</v>
      </c>
    </row>
    <row r="51" spans="2:13" ht="27.75" customHeight="1">
      <c r="B51" s="1150"/>
      <c r="C51" s="1151"/>
      <c r="D51" s="83"/>
      <c r="E51" s="1154" t="s">
        <v>36</v>
      </c>
      <c r="F51" s="1154"/>
      <c r="G51" s="1154"/>
      <c r="H51" s="1155"/>
      <c r="I51" s="84">
        <v>167</v>
      </c>
      <c r="J51" s="85">
        <v>151</v>
      </c>
      <c r="K51" s="85">
        <v>132</v>
      </c>
      <c r="L51" s="85">
        <v>6736</v>
      </c>
      <c r="M51" s="86">
        <v>6712</v>
      </c>
    </row>
    <row r="52" spans="2:13" ht="27.75" customHeight="1">
      <c r="B52" s="1152"/>
      <c r="C52" s="1153"/>
      <c r="D52" s="83"/>
      <c r="E52" s="1154" t="s">
        <v>37</v>
      </c>
      <c r="F52" s="1154"/>
      <c r="G52" s="1154"/>
      <c r="H52" s="1155"/>
      <c r="I52" s="84">
        <v>8715</v>
      </c>
      <c r="J52" s="85">
        <v>8522</v>
      </c>
      <c r="K52" s="85">
        <v>8024</v>
      </c>
      <c r="L52" s="85">
        <v>8153</v>
      </c>
      <c r="M52" s="86">
        <v>7934</v>
      </c>
    </row>
    <row r="53" spans="2:13" ht="27.75" customHeight="1" thickBot="1">
      <c r="B53" s="1156" t="s">
        <v>38</v>
      </c>
      <c r="C53" s="1157"/>
      <c r="D53" s="90"/>
      <c r="E53" s="1158" t="s">
        <v>39</v>
      </c>
      <c r="F53" s="1158"/>
      <c r="G53" s="1158"/>
      <c r="H53" s="1159"/>
      <c r="I53" s="91">
        <v>4578</v>
      </c>
      <c r="J53" s="92">
        <v>4487</v>
      </c>
      <c r="K53" s="92">
        <v>4012</v>
      </c>
      <c r="L53" s="92">
        <v>3234</v>
      </c>
      <c r="M53" s="93">
        <v>2493</v>
      </c>
    </row>
    <row r="54" spans="2:13" ht="27.75" customHeight="1">
      <c r="B54" s="94" t="s">
        <v>40</v>
      </c>
      <c r="C54" s="95"/>
      <c r="D54" s="95"/>
      <c r="E54" s="96"/>
      <c r="F54" s="96"/>
      <c r="G54" s="96"/>
      <c r="H54" s="96"/>
      <c r="I54" s="97"/>
      <c r="J54" s="97"/>
      <c r="K54" s="97"/>
      <c r="L54" s="97"/>
      <c r="M54" s="9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huj0IzyefvkvD0OB7m+2mGWSaBfIB7C1iep0ED44CW+oszDIqQMHTJvrEFr9tpqaaP/dyM5veyCExa8sQ05BQ==" saltValue="I63dIYx6+FumScs6d0ey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8" t="s">
        <v>41</v>
      </c>
    </row>
    <row r="54" spans="2:8" ht="29.25" customHeight="1" thickBot="1">
      <c r="B54" s="99" t="s">
        <v>1</v>
      </c>
      <c r="C54" s="100"/>
      <c r="D54" s="100"/>
      <c r="E54" s="101" t="s">
        <v>2</v>
      </c>
      <c r="F54" s="102" t="s">
        <v>556</v>
      </c>
      <c r="G54" s="102" t="s">
        <v>557</v>
      </c>
      <c r="H54" s="103" t="s">
        <v>558</v>
      </c>
    </row>
    <row r="55" spans="2:8" ht="52.5" customHeight="1">
      <c r="B55" s="104"/>
      <c r="C55" s="1175" t="s">
        <v>42</v>
      </c>
      <c r="D55" s="1175"/>
      <c r="E55" s="1176"/>
      <c r="F55" s="105">
        <v>446</v>
      </c>
      <c r="G55" s="105">
        <v>567</v>
      </c>
      <c r="H55" s="106">
        <v>417</v>
      </c>
    </row>
    <row r="56" spans="2:8" ht="52.5" customHeight="1">
      <c r="B56" s="107"/>
      <c r="C56" s="1177" t="s">
        <v>43</v>
      </c>
      <c r="D56" s="1177"/>
      <c r="E56" s="1178"/>
      <c r="F56" s="108">
        <v>54</v>
      </c>
      <c r="G56" s="108">
        <v>54</v>
      </c>
      <c r="H56" s="109">
        <v>54</v>
      </c>
    </row>
    <row r="57" spans="2:8" ht="53.25" customHeight="1">
      <c r="B57" s="107"/>
      <c r="C57" s="1179" t="s">
        <v>44</v>
      </c>
      <c r="D57" s="1179"/>
      <c r="E57" s="1180"/>
      <c r="F57" s="110">
        <v>61</v>
      </c>
      <c r="G57" s="110">
        <v>73</v>
      </c>
      <c r="H57" s="111">
        <v>77</v>
      </c>
    </row>
    <row r="58" spans="2:8" ht="45.75" customHeight="1">
      <c r="B58" s="112"/>
      <c r="C58" s="1167" t="s">
        <v>45</v>
      </c>
      <c r="D58" s="1168"/>
      <c r="E58" s="1169"/>
      <c r="F58" s="113"/>
      <c r="G58" s="113"/>
      <c r="H58" s="114"/>
    </row>
    <row r="59" spans="2:8" ht="45.75" customHeight="1">
      <c r="B59" s="112"/>
      <c r="C59" s="1167" t="s">
        <v>45</v>
      </c>
      <c r="D59" s="1168"/>
      <c r="E59" s="1169"/>
      <c r="F59" s="113"/>
      <c r="G59" s="113"/>
      <c r="H59" s="114"/>
    </row>
    <row r="60" spans="2:8" ht="45.75" customHeight="1">
      <c r="B60" s="112"/>
      <c r="C60" s="1167" t="s">
        <v>45</v>
      </c>
      <c r="D60" s="1168"/>
      <c r="E60" s="1169"/>
      <c r="F60" s="113"/>
      <c r="G60" s="113"/>
      <c r="H60" s="114"/>
    </row>
    <row r="61" spans="2:8" ht="45.75" customHeight="1">
      <c r="B61" s="112"/>
      <c r="C61" s="1167" t="s">
        <v>45</v>
      </c>
      <c r="D61" s="1168"/>
      <c r="E61" s="1169"/>
      <c r="F61" s="113"/>
      <c r="G61" s="113"/>
      <c r="H61" s="114"/>
    </row>
    <row r="62" spans="2:8" ht="45.75" customHeight="1" thickBot="1">
      <c r="B62" s="115"/>
      <c r="C62" s="1170" t="s">
        <v>45</v>
      </c>
      <c r="D62" s="1171"/>
      <c r="E62" s="1172"/>
      <c r="F62" s="116"/>
      <c r="G62" s="116"/>
      <c r="H62" s="117"/>
    </row>
    <row r="63" spans="2:8" ht="52.5" customHeight="1" thickBot="1">
      <c r="B63" s="118"/>
      <c r="C63" s="1173" t="s">
        <v>46</v>
      </c>
      <c r="D63" s="1173"/>
      <c r="E63" s="1174"/>
      <c r="F63" s="119">
        <v>561</v>
      </c>
      <c r="G63" s="119">
        <v>694</v>
      </c>
      <c r="H63" s="120">
        <v>548</v>
      </c>
    </row>
    <row r="64" spans="2:8" ht="15" customHeight="1"/>
    <row r="65" ht="0" hidden="1" customHeight="1"/>
    <row r="66" ht="0" hidden="1" customHeight="1"/>
  </sheetData>
  <sheetProtection algorithmName="SHA-512" hashValue="KtCAIOPA1agFvpph116thhn3HbXO/nwKVIPkGPeZLygCPZvAiGOM7WIijC38GLs79qYUP6KUXe8wmyz93XSzJw==" saltValue="MahXEsyJxyRz5XX7CHax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BP55" sqref="BP55:BW56"/>
    </sheetView>
  </sheetViews>
  <sheetFormatPr defaultColWidth="0" defaultRowHeight="13.5" customHeight="1" zeroHeight="1"/>
  <cols>
    <col min="1" max="1" width="6.375" style="243" customWidth="1"/>
    <col min="2" max="107" width="2.5" style="243" customWidth="1"/>
    <col min="108" max="108" width="6.125" style="249" customWidth="1"/>
    <col min="109" max="109" width="5.875" style="247" customWidth="1"/>
    <col min="110" max="110" width="19.125" style="243" hidden="1"/>
    <col min="111" max="115" width="12.625" style="243" hidden="1"/>
    <col min="116" max="349" width="8.625" style="243" hidden="1"/>
    <col min="350" max="355" width="14.875" style="243" hidden="1"/>
    <col min="356" max="357" width="15.875" style="243" hidden="1"/>
    <col min="358" max="363" width="16.125" style="243" hidden="1"/>
    <col min="364" max="364" width="6.125" style="243" hidden="1"/>
    <col min="365" max="365" width="3" style="243" hidden="1"/>
    <col min="366" max="605" width="8.625" style="243" hidden="1"/>
    <col min="606" max="611" width="14.875" style="243" hidden="1"/>
    <col min="612" max="613" width="15.875" style="243" hidden="1"/>
    <col min="614" max="619" width="16.125" style="243" hidden="1"/>
    <col min="620" max="620" width="6.125" style="243" hidden="1"/>
    <col min="621" max="621" width="3" style="243" hidden="1"/>
    <col min="622" max="861" width="8.625" style="243" hidden="1"/>
    <col min="862" max="867" width="14.875" style="243" hidden="1"/>
    <col min="868" max="869" width="15.875" style="243" hidden="1"/>
    <col min="870" max="875" width="16.125" style="243" hidden="1"/>
    <col min="876" max="876" width="6.125" style="243" hidden="1"/>
    <col min="877" max="877" width="3" style="243" hidden="1"/>
    <col min="878" max="1117" width="8.625" style="243" hidden="1"/>
    <col min="1118" max="1123" width="14.875" style="243" hidden="1"/>
    <col min="1124" max="1125" width="15.875" style="243" hidden="1"/>
    <col min="1126" max="1131" width="16.125" style="243" hidden="1"/>
    <col min="1132" max="1132" width="6.125" style="243" hidden="1"/>
    <col min="1133" max="1133" width="3" style="243" hidden="1"/>
    <col min="1134" max="1373" width="8.625" style="243" hidden="1"/>
    <col min="1374" max="1379" width="14.875" style="243" hidden="1"/>
    <col min="1380" max="1381" width="15.875" style="243" hidden="1"/>
    <col min="1382" max="1387" width="16.125" style="243" hidden="1"/>
    <col min="1388" max="1388" width="6.125" style="243" hidden="1"/>
    <col min="1389" max="1389" width="3" style="243" hidden="1"/>
    <col min="1390" max="1629" width="8.625" style="243" hidden="1"/>
    <col min="1630" max="1635" width="14.875" style="243" hidden="1"/>
    <col min="1636" max="1637" width="15.875" style="243" hidden="1"/>
    <col min="1638" max="1643" width="16.125" style="243" hidden="1"/>
    <col min="1644" max="1644" width="6.125" style="243" hidden="1"/>
    <col min="1645" max="1645" width="3" style="243" hidden="1"/>
    <col min="1646" max="1885" width="8.625" style="243" hidden="1"/>
    <col min="1886" max="1891" width="14.875" style="243" hidden="1"/>
    <col min="1892" max="1893" width="15.875" style="243" hidden="1"/>
    <col min="1894" max="1899" width="16.125" style="243" hidden="1"/>
    <col min="1900" max="1900" width="6.125" style="243" hidden="1"/>
    <col min="1901" max="1901" width="3" style="243" hidden="1"/>
    <col min="1902" max="2141" width="8.625" style="243" hidden="1"/>
    <col min="2142" max="2147" width="14.875" style="243" hidden="1"/>
    <col min="2148" max="2149" width="15.875" style="243" hidden="1"/>
    <col min="2150" max="2155" width="16.125" style="243" hidden="1"/>
    <col min="2156" max="2156" width="6.125" style="243" hidden="1"/>
    <col min="2157" max="2157" width="3" style="243" hidden="1"/>
    <col min="2158" max="2397" width="8.625" style="243" hidden="1"/>
    <col min="2398" max="2403" width="14.875" style="243" hidden="1"/>
    <col min="2404" max="2405" width="15.875" style="243" hidden="1"/>
    <col min="2406" max="2411" width="16.125" style="243" hidden="1"/>
    <col min="2412" max="2412" width="6.125" style="243" hidden="1"/>
    <col min="2413" max="2413" width="3" style="243" hidden="1"/>
    <col min="2414" max="2653" width="8.625" style="243" hidden="1"/>
    <col min="2654" max="2659" width="14.875" style="243" hidden="1"/>
    <col min="2660" max="2661" width="15.875" style="243" hidden="1"/>
    <col min="2662" max="2667" width="16.125" style="243" hidden="1"/>
    <col min="2668" max="2668" width="6.125" style="243" hidden="1"/>
    <col min="2669" max="2669" width="3" style="243" hidden="1"/>
    <col min="2670" max="2909" width="8.625" style="243" hidden="1"/>
    <col min="2910" max="2915" width="14.875" style="243" hidden="1"/>
    <col min="2916" max="2917" width="15.875" style="243" hidden="1"/>
    <col min="2918" max="2923" width="16.125" style="243" hidden="1"/>
    <col min="2924" max="2924" width="6.125" style="243" hidden="1"/>
    <col min="2925" max="2925" width="3" style="243" hidden="1"/>
    <col min="2926" max="3165" width="8.625" style="243" hidden="1"/>
    <col min="3166" max="3171" width="14.875" style="243" hidden="1"/>
    <col min="3172" max="3173" width="15.875" style="243" hidden="1"/>
    <col min="3174" max="3179" width="16.125" style="243" hidden="1"/>
    <col min="3180" max="3180" width="6.125" style="243" hidden="1"/>
    <col min="3181" max="3181" width="3" style="243" hidden="1"/>
    <col min="3182" max="3421" width="8.625" style="243" hidden="1"/>
    <col min="3422" max="3427" width="14.875" style="243" hidden="1"/>
    <col min="3428" max="3429" width="15.875" style="243" hidden="1"/>
    <col min="3430" max="3435" width="16.125" style="243" hidden="1"/>
    <col min="3436" max="3436" width="6.125" style="243" hidden="1"/>
    <col min="3437" max="3437" width="3" style="243" hidden="1"/>
    <col min="3438" max="3677" width="8.625" style="243" hidden="1"/>
    <col min="3678" max="3683" width="14.875" style="243" hidden="1"/>
    <col min="3684" max="3685" width="15.875" style="243" hidden="1"/>
    <col min="3686" max="3691" width="16.125" style="243" hidden="1"/>
    <col min="3692" max="3692" width="6.125" style="243" hidden="1"/>
    <col min="3693" max="3693" width="3" style="243" hidden="1"/>
    <col min="3694" max="3933" width="8.625" style="243" hidden="1"/>
    <col min="3934" max="3939" width="14.875" style="243" hidden="1"/>
    <col min="3940" max="3941" width="15.875" style="243" hidden="1"/>
    <col min="3942" max="3947" width="16.125" style="243" hidden="1"/>
    <col min="3948" max="3948" width="6.125" style="243" hidden="1"/>
    <col min="3949" max="3949" width="3" style="243" hidden="1"/>
    <col min="3950" max="4189" width="8.625" style="243" hidden="1"/>
    <col min="4190" max="4195" width="14.875" style="243" hidden="1"/>
    <col min="4196" max="4197" width="15.875" style="243" hidden="1"/>
    <col min="4198" max="4203" width="16.125" style="243" hidden="1"/>
    <col min="4204" max="4204" width="6.125" style="243" hidden="1"/>
    <col min="4205" max="4205" width="3" style="243" hidden="1"/>
    <col min="4206" max="4445" width="8.625" style="243" hidden="1"/>
    <col min="4446" max="4451" width="14.875" style="243" hidden="1"/>
    <col min="4452" max="4453" width="15.875" style="243" hidden="1"/>
    <col min="4454" max="4459" width="16.125" style="243" hidden="1"/>
    <col min="4460" max="4460" width="6.125" style="243" hidden="1"/>
    <col min="4461" max="4461" width="3" style="243" hidden="1"/>
    <col min="4462" max="4701" width="8.625" style="243" hidden="1"/>
    <col min="4702" max="4707" width="14.875" style="243" hidden="1"/>
    <col min="4708" max="4709" width="15.875" style="243" hidden="1"/>
    <col min="4710" max="4715" width="16.125" style="243" hidden="1"/>
    <col min="4716" max="4716" width="6.125" style="243" hidden="1"/>
    <col min="4717" max="4717" width="3" style="243" hidden="1"/>
    <col min="4718" max="4957" width="8.625" style="243" hidden="1"/>
    <col min="4958" max="4963" width="14.875" style="243" hidden="1"/>
    <col min="4964" max="4965" width="15.875" style="243" hidden="1"/>
    <col min="4966" max="4971" width="16.125" style="243" hidden="1"/>
    <col min="4972" max="4972" width="6.125" style="243" hidden="1"/>
    <col min="4973" max="4973" width="3" style="243" hidden="1"/>
    <col min="4974" max="5213" width="8.625" style="243" hidden="1"/>
    <col min="5214" max="5219" width="14.875" style="243" hidden="1"/>
    <col min="5220" max="5221" width="15.875" style="243" hidden="1"/>
    <col min="5222" max="5227" width="16.125" style="243" hidden="1"/>
    <col min="5228" max="5228" width="6.125" style="243" hidden="1"/>
    <col min="5229" max="5229" width="3" style="243" hidden="1"/>
    <col min="5230" max="5469" width="8.625" style="243" hidden="1"/>
    <col min="5470" max="5475" width="14.875" style="243" hidden="1"/>
    <col min="5476" max="5477" width="15.875" style="243" hidden="1"/>
    <col min="5478" max="5483" width="16.125" style="243" hidden="1"/>
    <col min="5484" max="5484" width="6.125" style="243" hidden="1"/>
    <col min="5485" max="5485" width="3" style="243" hidden="1"/>
    <col min="5486" max="5725" width="8.625" style="243" hidden="1"/>
    <col min="5726" max="5731" width="14.875" style="243" hidden="1"/>
    <col min="5732" max="5733" width="15.875" style="243" hidden="1"/>
    <col min="5734" max="5739" width="16.125" style="243" hidden="1"/>
    <col min="5740" max="5740" width="6.125" style="243" hidden="1"/>
    <col min="5741" max="5741" width="3" style="243" hidden="1"/>
    <col min="5742" max="5981" width="8.625" style="243" hidden="1"/>
    <col min="5982" max="5987" width="14.875" style="243" hidden="1"/>
    <col min="5988" max="5989" width="15.875" style="243" hidden="1"/>
    <col min="5990" max="5995" width="16.125" style="243" hidden="1"/>
    <col min="5996" max="5996" width="6.125" style="243" hidden="1"/>
    <col min="5997" max="5997" width="3" style="243" hidden="1"/>
    <col min="5998" max="6237" width="8.625" style="243" hidden="1"/>
    <col min="6238" max="6243" width="14.875" style="243" hidden="1"/>
    <col min="6244" max="6245" width="15.875" style="243" hidden="1"/>
    <col min="6246" max="6251" width="16.125" style="243" hidden="1"/>
    <col min="6252" max="6252" width="6.125" style="243" hidden="1"/>
    <col min="6253" max="6253" width="3" style="243" hidden="1"/>
    <col min="6254" max="6493" width="8.625" style="243" hidden="1"/>
    <col min="6494" max="6499" width="14.875" style="243" hidden="1"/>
    <col min="6500" max="6501" width="15.875" style="243" hidden="1"/>
    <col min="6502" max="6507" width="16.125" style="243" hidden="1"/>
    <col min="6508" max="6508" width="6.125" style="243" hidden="1"/>
    <col min="6509" max="6509" width="3" style="243" hidden="1"/>
    <col min="6510" max="6749" width="8.625" style="243" hidden="1"/>
    <col min="6750" max="6755" width="14.875" style="243" hidden="1"/>
    <col min="6756" max="6757" width="15.875" style="243" hidden="1"/>
    <col min="6758" max="6763" width="16.125" style="243" hidden="1"/>
    <col min="6764" max="6764" width="6.125" style="243" hidden="1"/>
    <col min="6765" max="6765" width="3" style="243" hidden="1"/>
    <col min="6766" max="7005" width="8.625" style="243" hidden="1"/>
    <col min="7006" max="7011" width="14.875" style="243" hidden="1"/>
    <col min="7012" max="7013" width="15.875" style="243" hidden="1"/>
    <col min="7014" max="7019" width="16.125" style="243" hidden="1"/>
    <col min="7020" max="7020" width="6.125" style="243" hidden="1"/>
    <col min="7021" max="7021" width="3" style="243" hidden="1"/>
    <col min="7022" max="7261" width="8.625" style="243" hidden="1"/>
    <col min="7262" max="7267" width="14.875" style="243" hidden="1"/>
    <col min="7268" max="7269" width="15.875" style="243" hidden="1"/>
    <col min="7270" max="7275" width="16.125" style="243" hidden="1"/>
    <col min="7276" max="7276" width="6.125" style="243" hidden="1"/>
    <col min="7277" max="7277" width="3" style="243" hidden="1"/>
    <col min="7278" max="7517" width="8.625" style="243" hidden="1"/>
    <col min="7518" max="7523" width="14.875" style="243" hidden="1"/>
    <col min="7524" max="7525" width="15.875" style="243" hidden="1"/>
    <col min="7526" max="7531" width="16.125" style="243" hidden="1"/>
    <col min="7532" max="7532" width="6.125" style="243" hidden="1"/>
    <col min="7533" max="7533" width="3" style="243" hidden="1"/>
    <col min="7534" max="7773" width="8.625" style="243" hidden="1"/>
    <col min="7774" max="7779" width="14.875" style="243" hidden="1"/>
    <col min="7780" max="7781" width="15.875" style="243" hidden="1"/>
    <col min="7782" max="7787" width="16.125" style="243" hidden="1"/>
    <col min="7788" max="7788" width="6.125" style="243" hidden="1"/>
    <col min="7789" max="7789" width="3" style="243" hidden="1"/>
    <col min="7790" max="8029" width="8.625" style="243" hidden="1"/>
    <col min="8030" max="8035" width="14.875" style="243" hidden="1"/>
    <col min="8036" max="8037" width="15.875" style="243" hidden="1"/>
    <col min="8038" max="8043" width="16.125" style="243" hidden="1"/>
    <col min="8044" max="8044" width="6.125" style="243" hidden="1"/>
    <col min="8045" max="8045" width="3" style="243" hidden="1"/>
    <col min="8046" max="8285" width="8.625" style="243" hidden="1"/>
    <col min="8286" max="8291" width="14.875" style="243" hidden="1"/>
    <col min="8292" max="8293" width="15.875" style="243" hidden="1"/>
    <col min="8294" max="8299" width="16.125" style="243" hidden="1"/>
    <col min="8300" max="8300" width="6.125" style="243" hidden="1"/>
    <col min="8301" max="8301" width="3" style="243" hidden="1"/>
    <col min="8302" max="8541" width="8.625" style="243" hidden="1"/>
    <col min="8542" max="8547" width="14.875" style="243" hidden="1"/>
    <col min="8548" max="8549" width="15.875" style="243" hidden="1"/>
    <col min="8550" max="8555" width="16.125" style="243" hidden="1"/>
    <col min="8556" max="8556" width="6.125" style="243" hidden="1"/>
    <col min="8557" max="8557" width="3" style="243" hidden="1"/>
    <col min="8558" max="8797" width="8.625" style="243" hidden="1"/>
    <col min="8798" max="8803" width="14.875" style="243" hidden="1"/>
    <col min="8804" max="8805" width="15.875" style="243" hidden="1"/>
    <col min="8806" max="8811" width="16.125" style="243" hidden="1"/>
    <col min="8812" max="8812" width="6.125" style="243" hidden="1"/>
    <col min="8813" max="8813" width="3" style="243" hidden="1"/>
    <col min="8814" max="9053" width="8.625" style="243" hidden="1"/>
    <col min="9054" max="9059" width="14.875" style="243" hidden="1"/>
    <col min="9060" max="9061" width="15.875" style="243" hidden="1"/>
    <col min="9062" max="9067" width="16.125" style="243" hidden="1"/>
    <col min="9068" max="9068" width="6.125" style="243" hidden="1"/>
    <col min="9069" max="9069" width="3" style="243" hidden="1"/>
    <col min="9070" max="9309" width="8.625" style="243" hidden="1"/>
    <col min="9310" max="9315" width="14.875" style="243" hidden="1"/>
    <col min="9316" max="9317" width="15.875" style="243" hidden="1"/>
    <col min="9318" max="9323" width="16.125" style="243" hidden="1"/>
    <col min="9324" max="9324" width="6.125" style="243" hidden="1"/>
    <col min="9325" max="9325" width="3" style="243" hidden="1"/>
    <col min="9326" max="9565" width="8.625" style="243" hidden="1"/>
    <col min="9566" max="9571" width="14.875" style="243" hidden="1"/>
    <col min="9572" max="9573" width="15.875" style="243" hidden="1"/>
    <col min="9574" max="9579" width="16.125" style="243" hidden="1"/>
    <col min="9580" max="9580" width="6.125" style="243" hidden="1"/>
    <col min="9581" max="9581" width="3" style="243" hidden="1"/>
    <col min="9582" max="9821" width="8.625" style="243" hidden="1"/>
    <col min="9822" max="9827" width="14.875" style="243" hidden="1"/>
    <col min="9828" max="9829" width="15.875" style="243" hidden="1"/>
    <col min="9830" max="9835" width="16.125" style="243" hidden="1"/>
    <col min="9836" max="9836" width="6.125" style="243" hidden="1"/>
    <col min="9837" max="9837" width="3" style="243" hidden="1"/>
    <col min="9838" max="10077" width="8.625" style="243" hidden="1"/>
    <col min="10078" max="10083" width="14.875" style="243" hidden="1"/>
    <col min="10084" max="10085" width="15.875" style="243" hidden="1"/>
    <col min="10086" max="10091" width="16.125" style="243" hidden="1"/>
    <col min="10092" max="10092" width="6.125" style="243" hidden="1"/>
    <col min="10093" max="10093" width="3" style="243" hidden="1"/>
    <col min="10094" max="10333" width="8.625" style="243" hidden="1"/>
    <col min="10334" max="10339" width="14.875" style="243" hidden="1"/>
    <col min="10340" max="10341" width="15.875" style="243" hidden="1"/>
    <col min="10342" max="10347" width="16.125" style="243" hidden="1"/>
    <col min="10348" max="10348" width="6.125" style="243" hidden="1"/>
    <col min="10349" max="10349" width="3" style="243" hidden="1"/>
    <col min="10350" max="10589" width="8.625" style="243" hidden="1"/>
    <col min="10590" max="10595" width="14.875" style="243" hidden="1"/>
    <col min="10596" max="10597" width="15.875" style="243" hidden="1"/>
    <col min="10598" max="10603" width="16.125" style="243" hidden="1"/>
    <col min="10604" max="10604" width="6.125" style="243" hidden="1"/>
    <col min="10605" max="10605" width="3" style="243" hidden="1"/>
    <col min="10606" max="10845" width="8.625" style="243" hidden="1"/>
    <col min="10846" max="10851" width="14.875" style="243" hidden="1"/>
    <col min="10852" max="10853" width="15.875" style="243" hidden="1"/>
    <col min="10854" max="10859" width="16.125" style="243" hidden="1"/>
    <col min="10860" max="10860" width="6.125" style="243" hidden="1"/>
    <col min="10861" max="10861" width="3" style="243" hidden="1"/>
    <col min="10862" max="11101" width="8.625" style="243" hidden="1"/>
    <col min="11102" max="11107" width="14.875" style="243" hidden="1"/>
    <col min="11108" max="11109" width="15.875" style="243" hidden="1"/>
    <col min="11110" max="11115" width="16.125" style="243" hidden="1"/>
    <col min="11116" max="11116" width="6.125" style="243" hidden="1"/>
    <col min="11117" max="11117" width="3" style="243" hidden="1"/>
    <col min="11118" max="11357" width="8.625" style="243" hidden="1"/>
    <col min="11358" max="11363" width="14.875" style="243" hidden="1"/>
    <col min="11364" max="11365" width="15.875" style="243" hidden="1"/>
    <col min="11366" max="11371" width="16.125" style="243" hidden="1"/>
    <col min="11372" max="11372" width="6.125" style="243" hidden="1"/>
    <col min="11373" max="11373" width="3" style="243" hidden="1"/>
    <col min="11374" max="11613" width="8.625" style="243" hidden="1"/>
    <col min="11614" max="11619" width="14.875" style="243" hidden="1"/>
    <col min="11620" max="11621" width="15.875" style="243" hidden="1"/>
    <col min="11622" max="11627" width="16.125" style="243" hidden="1"/>
    <col min="11628" max="11628" width="6.125" style="243" hidden="1"/>
    <col min="11629" max="11629" width="3" style="243" hidden="1"/>
    <col min="11630" max="11869" width="8.625" style="243" hidden="1"/>
    <col min="11870" max="11875" width="14.875" style="243" hidden="1"/>
    <col min="11876" max="11877" width="15.875" style="243" hidden="1"/>
    <col min="11878" max="11883" width="16.125" style="243" hidden="1"/>
    <col min="11884" max="11884" width="6.125" style="243" hidden="1"/>
    <col min="11885" max="11885" width="3" style="243" hidden="1"/>
    <col min="11886" max="12125" width="8.625" style="243" hidden="1"/>
    <col min="12126" max="12131" width="14.875" style="243" hidden="1"/>
    <col min="12132" max="12133" width="15.875" style="243" hidden="1"/>
    <col min="12134" max="12139" width="16.125" style="243" hidden="1"/>
    <col min="12140" max="12140" width="6.125" style="243" hidden="1"/>
    <col min="12141" max="12141" width="3" style="243" hidden="1"/>
    <col min="12142" max="12381" width="8.625" style="243" hidden="1"/>
    <col min="12382" max="12387" width="14.875" style="243" hidden="1"/>
    <col min="12388" max="12389" width="15.875" style="243" hidden="1"/>
    <col min="12390" max="12395" width="16.125" style="243" hidden="1"/>
    <col min="12396" max="12396" width="6.125" style="243" hidden="1"/>
    <col min="12397" max="12397" width="3" style="243" hidden="1"/>
    <col min="12398" max="12637" width="8.625" style="243" hidden="1"/>
    <col min="12638" max="12643" width="14.875" style="243" hidden="1"/>
    <col min="12644" max="12645" width="15.875" style="243" hidden="1"/>
    <col min="12646" max="12651" width="16.125" style="243" hidden="1"/>
    <col min="12652" max="12652" width="6.125" style="243" hidden="1"/>
    <col min="12653" max="12653" width="3" style="243" hidden="1"/>
    <col min="12654" max="12893" width="8.625" style="243" hidden="1"/>
    <col min="12894" max="12899" width="14.875" style="243" hidden="1"/>
    <col min="12900" max="12901" width="15.875" style="243" hidden="1"/>
    <col min="12902" max="12907" width="16.125" style="243" hidden="1"/>
    <col min="12908" max="12908" width="6.125" style="243" hidden="1"/>
    <col min="12909" max="12909" width="3" style="243" hidden="1"/>
    <col min="12910" max="13149" width="8.625" style="243" hidden="1"/>
    <col min="13150" max="13155" width="14.875" style="243" hidden="1"/>
    <col min="13156" max="13157" width="15.875" style="243" hidden="1"/>
    <col min="13158" max="13163" width="16.125" style="243" hidden="1"/>
    <col min="13164" max="13164" width="6.125" style="243" hidden="1"/>
    <col min="13165" max="13165" width="3" style="243" hidden="1"/>
    <col min="13166" max="13405" width="8.625" style="243" hidden="1"/>
    <col min="13406" max="13411" width="14.875" style="243" hidden="1"/>
    <col min="13412" max="13413" width="15.875" style="243" hidden="1"/>
    <col min="13414" max="13419" width="16.125" style="243" hidden="1"/>
    <col min="13420" max="13420" width="6.125" style="243" hidden="1"/>
    <col min="13421" max="13421" width="3" style="243" hidden="1"/>
    <col min="13422" max="13661" width="8.625" style="243" hidden="1"/>
    <col min="13662" max="13667" width="14.875" style="243" hidden="1"/>
    <col min="13668" max="13669" width="15.875" style="243" hidden="1"/>
    <col min="13670" max="13675" width="16.125" style="243" hidden="1"/>
    <col min="13676" max="13676" width="6.125" style="243" hidden="1"/>
    <col min="13677" max="13677" width="3" style="243" hidden="1"/>
    <col min="13678" max="13917" width="8.625" style="243" hidden="1"/>
    <col min="13918" max="13923" width="14.875" style="243" hidden="1"/>
    <col min="13924" max="13925" width="15.875" style="243" hidden="1"/>
    <col min="13926" max="13931" width="16.125" style="243" hidden="1"/>
    <col min="13932" max="13932" width="6.125" style="243" hidden="1"/>
    <col min="13933" max="13933" width="3" style="243" hidden="1"/>
    <col min="13934" max="14173" width="8.625" style="243" hidden="1"/>
    <col min="14174" max="14179" width="14.875" style="243" hidden="1"/>
    <col min="14180" max="14181" width="15.875" style="243" hidden="1"/>
    <col min="14182" max="14187" width="16.125" style="243" hidden="1"/>
    <col min="14188" max="14188" width="6.125" style="243" hidden="1"/>
    <col min="14189" max="14189" width="3" style="243" hidden="1"/>
    <col min="14190" max="14429" width="8.625" style="243" hidden="1"/>
    <col min="14430" max="14435" width="14.875" style="243" hidden="1"/>
    <col min="14436" max="14437" width="15.875" style="243" hidden="1"/>
    <col min="14438" max="14443" width="16.125" style="243" hidden="1"/>
    <col min="14444" max="14444" width="6.125" style="243" hidden="1"/>
    <col min="14445" max="14445" width="3" style="243" hidden="1"/>
    <col min="14446" max="14685" width="8.625" style="243" hidden="1"/>
    <col min="14686" max="14691" width="14.875" style="243" hidden="1"/>
    <col min="14692" max="14693" width="15.875" style="243" hidden="1"/>
    <col min="14694" max="14699" width="16.125" style="243" hidden="1"/>
    <col min="14700" max="14700" width="6.125" style="243" hidden="1"/>
    <col min="14701" max="14701" width="3" style="243" hidden="1"/>
    <col min="14702" max="14941" width="8.625" style="243" hidden="1"/>
    <col min="14942" max="14947" width="14.875" style="243" hidden="1"/>
    <col min="14948" max="14949" width="15.875" style="243" hidden="1"/>
    <col min="14950" max="14955" width="16.125" style="243" hidden="1"/>
    <col min="14956" max="14956" width="6.125" style="243" hidden="1"/>
    <col min="14957" max="14957" width="3" style="243" hidden="1"/>
    <col min="14958" max="15197" width="8.625" style="243" hidden="1"/>
    <col min="15198" max="15203" width="14.875" style="243" hidden="1"/>
    <col min="15204" max="15205" width="15.875" style="243" hidden="1"/>
    <col min="15206" max="15211" width="16.125" style="243" hidden="1"/>
    <col min="15212" max="15212" width="6.125" style="243" hidden="1"/>
    <col min="15213" max="15213" width="3" style="243" hidden="1"/>
    <col min="15214" max="15453" width="8.625" style="243" hidden="1"/>
    <col min="15454" max="15459" width="14.875" style="243" hidden="1"/>
    <col min="15460" max="15461" width="15.875" style="243" hidden="1"/>
    <col min="15462" max="15467" width="16.125" style="243" hidden="1"/>
    <col min="15468" max="15468" width="6.125" style="243" hidden="1"/>
    <col min="15469" max="15469" width="3" style="243" hidden="1"/>
    <col min="15470" max="15709" width="8.625" style="243" hidden="1"/>
    <col min="15710" max="15715" width="14.875" style="243" hidden="1"/>
    <col min="15716" max="15717" width="15.875" style="243" hidden="1"/>
    <col min="15718" max="15723" width="16.125" style="243" hidden="1"/>
    <col min="15724" max="15724" width="6.125" style="243" hidden="1"/>
    <col min="15725" max="15725" width="3" style="243" hidden="1"/>
    <col min="15726" max="15965" width="8.625" style="243" hidden="1"/>
    <col min="15966" max="15971" width="14.875" style="243" hidden="1"/>
    <col min="15972" max="15973" width="15.875" style="243" hidden="1"/>
    <col min="15974" max="15979" width="16.125" style="243" hidden="1"/>
    <col min="15980" max="15980" width="6.125" style="243" hidden="1"/>
    <col min="15981" max="15981" width="3" style="243" hidden="1"/>
    <col min="15982" max="16221" width="8.625" style="243" hidden="1"/>
    <col min="16222" max="16227" width="14.875" style="243" hidden="1"/>
    <col min="16228" max="16229" width="15.875" style="243" hidden="1"/>
    <col min="16230" max="16235" width="16.125" style="243" hidden="1"/>
    <col min="16236" max="16236" width="6.125" style="243" hidden="1"/>
    <col min="16237" max="16237" width="3" style="243" hidden="1"/>
    <col min="16238" max="16384" width="8.625" style="243" hidden="1"/>
  </cols>
  <sheetData>
    <row r="1" spans="1:143" ht="42.75" customHeight="1">
      <c r="A1" s="330"/>
      <c r="B1" s="331"/>
      <c r="DD1" s="243"/>
      <c r="DE1" s="243"/>
    </row>
    <row r="2" spans="1:143" ht="25.5" customHeight="1">
      <c r="A2" s="332"/>
      <c r="C2" s="332"/>
      <c r="O2" s="332"/>
      <c r="P2" s="332"/>
      <c r="Q2" s="332"/>
      <c r="R2" s="332"/>
      <c r="S2" s="332"/>
      <c r="T2" s="332"/>
      <c r="U2" s="332"/>
      <c r="V2" s="332"/>
      <c r="W2" s="332"/>
      <c r="X2" s="332"/>
      <c r="Y2" s="332"/>
      <c r="Z2" s="332"/>
      <c r="AA2" s="332"/>
      <c r="AB2" s="332"/>
      <c r="AC2" s="332"/>
      <c r="AD2" s="332"/>
      <c r="AE2" s="332"/>
      <c r="AF2" s="332"/>
      <c r="AG2" s="332"/>
      <c r="AH2" s="332"/>
      <c r="AI2" s="332"/>
      <c r="AU2" s="332"/>
      <c r="BG2" s="332"/>
      <c r="BS2" s="332"/>
      <c r="CE2" s="332"/>
      <c r="CQ2" s="332"/>
      <c r="DD2" s="243"/>
      <c r="DE2" s="243"/>
    </row>
    <row r="3" spans="1:143" ht="25.5" customHeight="1">
      <c r="A3" s="332"/>
      <c r="C3" s="332"/>
      <c r="O3" s="332"/>
      <c r="P3" s="332"/>
      <c r="Q3" s="332"/>
      <c r="R3" s="332"/>
      <c r="S3" s="332"/>
      <c r="T3" s="332"/>
      <c r="U3" s="332"/>
      <c r="V3" s="332"/>
      <c r="W3" s="332"/>
      <c r="X3" s="332"/>
      <c r="Y3" s="332"/>
      <c r="Z3" s="332"/>
      <c r="AA3" s="332"/>
      <c r="AB3" s="332"/>
      <c r="AC3" s="332"/>
      <c r="AD3" s="332"/>
      <c r="AE3" s="332"/>
      <c r="AF3" s="332"/>
      <c r="AG3" s="332"/>
      <c r="AH3" s="332"/>
      <c r="AI3" s="332"/>
      <c r="AU3" s="332"/>
      <c r="BG3" s="332"/>
      <c r="BS3" s="332"/>
      <c r="CE3" s="332"/>
      <c r="CQ3" s="332"/>
      <c r="DD3" s="243"/>
      <c r="DE3" s="243"/>
    </row>
    <row r="4" spans="1:143" s="241" customFormat="1">
      <c r="A4" s="332"/>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c r="AD4" s="332"/>
      <c r="AE4" s="332"/>
      <c r="AF4" s="332"/>
      <c r="AG4" s="332"/>
      <c r="AH4" s="332"/>
      <c r="AI4" s="332"/>
      <c r="AJ4" s="332"/>
      <c r="AK4" s="332"/>
      <c r="AL4" s="332"/>
      <c r="AM4" s="332"/>
      <c r="AN4" s="332"/>
      <c r="AO4" s="332"/>
      <c r="AP4" s="332"/>
      <c r="AQ4" s="332"/>
      <c r="AR4" s="332"/>
      <c r="AS4" s="332"/>
      <c r="AT4" s="332"/>
      <c r="AU4" s="332"/>
      <c r="AV4" s="332"/>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c r="CB4" s="332"/>
      <c r="CC4" s="332"/>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332"/>
      <c r="DD4" s="332"/>
      <c r="DE4" s="332"/>
      <c r="DF4" s="242"/>
      <c r="DG4" s="242"/>
      <c r="DH4" s="242"/>
      <c r="DI4" s="242"/>
      <c r="DJ4" s="242"/>
      <c r="DK4" s="242"/>
      <c r="DL4" s="242"/>
      <c r="DM4" s="242"/>
      <c r="DN4" s="242"/>
      <c r="DO4" s="242"/>
      <c r="DP4" s="242"/>
      <c r="DQ4" s="242"/>
      <c r="DR4" s="242"/>
      <c r="DS4" s="242"/>
      <c r="DT4" s="242"/>
      <c r="DU4" s="242"/>
      <c r="DV4" s="242"/>
      <c r="DW4" s="242"/>
    </row>
    <row r="5" spans="1:143" s="241" customFormat="1">
      <c r="A5" s="332"/>
      <c r="B5" s="332"/>
      <c r="C5" s="332"/>
      <c r="D5" s="332"/>
      <c r="E5" s="332"/>
      <c r="F5" s="332"/>
      <c r="G5" s="332"/>
      <c r="H5" s="332"/>
      <c r="I5" s="332"/>
      <c r="J5" s="332"/>
      <c r="K5" s="332"/>
      <c r="L5" s="332"/>
      <c r="M5" s="332"/>
      <c r="N5" s="332"/>
      <c r="O5" s="332"/>
      <c r="P5" s="332"/>
      <c r="Q5" s="332"/>
      <c r="R5" s="332"/>
      <c r="S5" s="332"/>
      <c r="T5" s="332"/>
      <c r="U5" s="332"/>
      <c r="V5" s="332"/>
      <c r="W5" s="332"/>
      <c r="X5" s="332"/>
      <c r="Y5" s="332"/>
      <c r="Z5" s="332"/>
      <c r="AA5" s="332"/>
      <c r="AB5" s="332"/>
      <c r="AC5" s="332"/>
      <c r="AD5" s="332"/>
      <c r="AE5" s="332"/>
      <c r="AF5" s="332"/>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2"/>
      <c r="BI5" s="332"/>
      <c r="BJ5" s="332"/>
      <c r="BK5" s="332"/>
      <c r="BL5" s="332"/>
      <c r="BM5" s="332"/>
      <c r="BN5" s="332"/>
      <c r="BO5" s="332"/>
      <c r="BP5" s="332"/>
      <c r="BQ5" s="332"/>
      <c r="BR5" s="332"/>
      <c r="BS5" s="332"/>
      <c r="BT5" s="332"/>
      <c r="BU5" s="332"/>
      <c r="BV5" s="332"/>
      <c r="BW5" s="332"/>
      <c r="BX5" s="332"/>
      <c r="BY5" s="332"/>
      <c r="BZ5" s="332"/>
      <c r="CA5" s="332"/>
      <c r="CB5" s="332"/>
      <c r="CC5" s="332"/>
      <c r="CD5" s="332"/>
      <c r="CE5" s="332"/>
      <c r="CF5" s="332"/>
      <c r="CG5" s="332"/>
      <c r="CH5" s="332"/>
      <c r="CI5" s="332"/>
      <c r="CJ5" s="332"/>
      <c r="CK5" s="332"/>
      <c r="CL5" s="332"/>
      <c r="CM5" s="332"/>
      <c r="CN5" s="332"/>
      <c r="CO5" s="332"/>
      <c r="CP5" s="332"/>
      <c r="CQ5" s="332"/>
      <c r="CR5" s="332"/>
      <c r="CS5" s="332"/>
      <c r="CT5" s="332"/>
      <c r="CU5" s="332"/>
      <c r="CV5" s="332"/>
      <c r="CW5" s="332"/>
      <c r="CX5" s="332"/>
      <c r="CY5" s="332"/>
      <c r="CZ5" s="332"/>
      <c r="DA5" s="332"/>
      <c r="DB5" s="332"/>
      <c r="DC5" s="332"/>
      <c r="DD5" s="332"/>
      <c r="DE5" s="332"/>
      <c r="DF5" s="242"/>
      <c r="DG5" s="242"/>
      <c r="DH5" s="242"/>
      <c r="DI5" s="242"/>
      <c r="DJ5" s="242"/>
      <c r="DK5" s="242"/>
      <c r="DL5" s="242"/>
      <c r="DM5" s="242"/>
      <c r="DN5" s="242"/>
      <c r="DO5" s="242"/>
      <c r="DP5" s="242"/>
      <c r="DQ5" s="242"/>
      <c r="DR5" s="242"/>
      <c r="DS5" s="242"/>
      <c r="DT5" s="242"/>
      <c r="DU5" s="242"/>
      <c r="DV5" s="242"/>
      <c r="DW5" s="242"/>
    </row>
    <row r="6" spans="1:143" s="241" customFormat="1">
      <c r="A6" s="332"/>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2"/>
      <c r="BO6" s="332"/>
      <c r="BP6" s="332"/>
      <c r="BQ6" s="332"/>
      <c r="BR6" s="332"/>
      <c r="BS6" s="332"/>
      <c r="BT6" s="332"/>
      <c r="BU6" s="332"/>
      <c r="BV6" s="332"/>
      <c r="BW6" s="332"/>
      <c r="BX6" s="332"/>
      <c r="BY6" s="332"/>
      <c r="BZ6" s="332"/>
      <c r="CA6" s="332"/>
      <c r="CB6" s="332"/>
      <c r="CC6" s="332"/>
      <c r="CD6" s="332"/>
      <c r="CE6" s="332"/>
      <c r="CF6" s="332"/>
      <c r="CG6" s="332"/>
      <c r="CH6" s="332"/>
      <c r="CI6" s="332"/>
      <c r="CJ6" s="332"/>
      <c r="CK6" s="332"/>
      <c r="CL6" s="332"/>
      <c r="CM6" s="332"/>
      <c r="CN6" s="332"/>
      <c r="CO6" s="332"/>
      <c r="CP6" s="332"/>
      <c r="CQ6" s="332"/>
      <c r="CR6" s="332"/>
      <c r="CS6" s="332"/>
      <c r="CT6" s="332"/>
      <c r="CU6" s="332"/>
      <c r="CV6" s="332"/>
      <c r="CW6" s="332"/>
      <c r="CX6" s="332"/>
      <c r="CY6" s="332"/>
      <c r="CZ6" s="332"/>
      <c r="DA6" s="332"/>
      <c r="DB6" s="332"/>
      <c r="DC6" s="332"/>
      <c r="DD6" s="332"/>
      <c r="DE6" s="332"/>
      <c r="DF6" s="242"/>
      <c r="DG6" s="242"/>
      <c r="DH6" s="242"/>
      <c r="DI6" s="242"/>
      <c r="DJ6" s="242"/>
      <c r="DK6" s="242"/>
      <c r="DL6" s="242"/>
      <c r="DM6" s="242"/>
      <c r="DN6" s="242"/>
      <c r="DO6" s="242"/>
      <c r="DP6" s="242"/>
      <c r="DQ6" s="242"/>
      <c r="DR6" s="242"/>
      <c r="DS6" s="242"/>
      <c r="DT6" s="242"/>
      <c r="DU6" s="242"/>
      <c r="DV6" s="242"/>
      <c r="DW6" s="242"/>
    </row>
    <row r="7" spans="1:143" s="241" customFormat="1">
      <c r="A7" s="332"/>
      <c r="B7" s="332"/>
      <c r="C7" s="332"/>
      <c r="D7" s="332"/>
      <c r="E7" s="332"/>
      <c r="F7" s="332"/>
      <c r="G7" s="332"/>
      <c r="H7" s="332"/>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c r="AP7" s="332"/>
      <c r="AQ7" s="332"/>
      <c r="AR7" s="332"/>
      <c r="AS7" s="332"/>
      <c r="AT7" s="332"/>
      <c r="AU7" s="332"/>
      <c r="AV7" s="332"/>
      <c r="AW7" s="332"/>
      <c r="AX7" s="332"/>
      <c r="AY7" s="332"/>
      <c r="AZ7" s="332"/>
      <c r="BA7" s="332"/>
      <c r="BB7" s="332"/>
      <c r="BC7" s="332"/>
      <c r="BD7" s="332"/>
      <c r="BE7" s="332"/>
      <c r="BF7" s="332"/>
      <c r="BG7" s="332"/>
      <c r="BH7" s="332"/>
      <c r="BI7" s="332"/>
      <c r="BJ7" s="332"/>
      <c r="BK7" s="332"/>
      <c r="BL7" s="332"/>
      <c r="BM7" s="332"/>
      <c r="BN7" s="332"/>
      <c r="BO7" s="332"/>
      <c r="BP7" s="332"/>
      <c r="BQ7" s="332"/>
      <c r="BR7" s="332"/>
      <c r="BS7" s="332"/>
      <c r="BT7" s="332"/>
      <c r="BU7" s="332"/>
      <c r="BV7" s="332"/>
      <c r="BW7" s="332"/>
      <c r="BX7" s="332"/>
      <c r="BY7" s="332"/>
      <c r="BZ7" s="332"/>
      <c r="CA7" s="332"/>
      <c r="CB7" s="332"/>
      <c r="CC7" s="332"/>
      <c r="CD7" s="332"/>
      <c r="CE7" s="332"/>
      <c r="CF7" s="332"/>
      <c r="CG7" s="332"/>
      <c r="CH7" s="332"/>
      <c r="CI7" s="332"/>
      <c r="CJ7" s="332"/>
      <c r="CK7" s="332"/>
      <c r="CL7" s="332"/>
      <c r="CM7" s="332"/>
      <c r="CN7" s="332"/>
      <c r="CO7" s="332"/>
      <c r="CP7" s="332"/>
      <c r="CQ7" s="332"/>
      <c r="CR7" s="332"/>
      <c r="CS7" s="332"/>
      <c r="CT7" s="332"/>
      <c r="CU7" s="332"/>
      <c r="CV7" s="332"/>
      <c r="CW7" s="332"/>
      <c r="CX7" s="332"/>
      <c r="CY7" s="332"/>
      <c r="CZ7" s="332"/>
      <c r="DA7" s="332"/>
      <c r="DB7" s="332"/>
      <c r="DC7" s="332"/>
      <c r="DD7" s="332"/>
      <c r="DE7" s="332"/>
      <c r="DF7" s="242"/>
      <c r="DG7" s="242"/>
      <c r="DH7" s="242"/>
      <c r="DI7" s="242"/>
      <c r="DJ7" s="242"/>
      <c r="DK7" s="242"/>
      <c r="DL7" s="242"/>
      <c r="DM7" s="242"/>
      <c r="DN7" s="242"/>
      <c r="DO7" s="242"/>
      <c r="DP7" s="242"/>
      <c r="DQ7" s="242"/>
      <c r="DR7" s="242"/>
      <c r="DS7" s="242"/>
      <c r="DT7" s="242"/>
      <c r="DU7" s="242"/>
      <c r="DV7" s="242"/>
      <c r="DW7" s="242"/>
    </row>
    <row r="8" spans="1:143" s="241" customFormat="1">
      <c r="A8" s="332"/>
      <c r="B8" s="332"/>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2"/>
      <c r="BI8" s="332"/>
      <c r="BJ8" s="332"/>
      <c r="BK8" s="332"/>
      <c r="BL8" s="332"/>
      <c r="BM8" s="332"/>
      <c r="BN8" s="332"/>
      <c r="BO8" s="332"/>
      <c r="BP8" s="332"/>
      <c r="BQ8" s="332"/>
      <c r="BR8" s="332"/>
      <c r="BS8" s="332"/>
      <c r="BT8" s="332"/>
      <c r="BU8" s="332"/>
      <c r="BV8" s="332"/>
      <c r="BW8" s="332"/>
      <c r="BX8" s="332"/>
      <c r="BY8" s="332"/>
      <c r="BZ8" s="332"/>
      <c r="CA8" s="332"/>
      <c r="CB8" s="332"/>
      <c r="CC8" s="332"/>
      <c r="CD8" s="332"/>
      <c r="CE8" s="332"/>
      <c r="CF8" s="332"/>
      <c r="CG8" s="332"/>
      <c r="CH8" s="332"/>
      <c r="CI8" s="332"/>
      <c r="CJ8" s="332"/>
      <c r="CK8" s="332"/>
      <c r="CL8" s="332"/>
      <c r="CM8" s="332"/>
      <c r="CN8" s="332"/>
      <c r="CO8" s="332"/>
      <c r="CP8" s="332"/>
      <c r="CQ8" s="332"/>
      <c r="CR8" s="332"/>
      <c r="CS8" s="332"/>
      <c r="CT8" s="332"/>
      <c r="CU8" s="332"/>
      <c r="CV8" s="332"/>
      <c r="CW8" s="332"/>
      <c r="CX8" s="332"/>
      <c r="CY8" s="332"/>
      <c r="CZ8" s="332"/>
      <c r="DA8" s="332"/>
      <c r="DB8" s="332"/>
      <c r="DC8" s="332"/>
      <c r="DD8" s="332"/>
      <c r="DE8" s="332"/>
      <c r="DF8" s="242"/>
      <c r="DG8" s="242"/>
      <c r="DH8" s="242"/>
      <c r="DI8" s="242"/>
      <c r="DJ8" s="242"/>
      <c r="DK8" s="242"/>
      <c r="DL8" s="242"/>
      <c r="DM8" s="242"/>
      <c r="DN8" s="242"/>
      <c r="DO8" s="242"/>
      <c r="DP8" s="242"/>
      <c r="DQ8" s="242"/>
      <c r="DR8" s="242"/>
      <c r="DS8" s="242"/>
      <c r="DT8" s="242"/>
      <c r="DU8" s="242"/>
      <c r="DV8" s="242"/>
      <c r="DW8" s="242"/>
    </row>
    <row r="9" spans="1:143" s="241" customFormat="1">
      <c r="A9" s="332"/>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2"/>
      <c r="BI9" s="332"/>
      <c r="BJ9" s="332"/>
      <c r="BK9" s="332"/>
      <c r="BL9" s="332"/>
      <c r="BM9" s="332"/>
      <c r="BN9" s="332"/>
      <c r="BO9" s="332"/>
      <c r="BP9" s="332"/>
      <c r="BQ9" s="332"/>
      <c r="BR9" s="332"/>
      <c r="BS9" s="332"/>
      <c r="BT9" s="332"/>
      <c r="BU9" s="332"/>
      <c r="BV9" s="332"/>
      <c r="BW9" s="332"/>
      <c r="BX9" s="332"/>
      <c r="BY9" s="332"/>
      <c r="BZ9" s="332"/>
      <c r="CA9" s="332"/>
      <c r="CB9" s="332"/>
      <c r="CC9" s="332"/>
      <c r="CD9" s="332"/>
      <c r="CE9" s="332"/>
      <c r="CF9" s="332"/>
      <c r="CG9" s="332"/>
      <c r="CH9" s="332"/>
      <c r="CI9" s="332"/>
      <c r="CJ9" s="332"/>
      <c r="CK9" s="332"/>
      <c r="CL9" s="332"/>
      <c r="CM9" s="332"/>
      <c r="CN9" s="332"/>
      <c r="CO9" s="332"/>
      <c r="CP9" s="332"/>
      <c r="CQ9" s="332"/>
      <c r="CR9" s="332"/>
      <c r="CS9" s="332"/>
      <c r="CT9" s="332"/>
      <c r="CU9" s="332"/>
      <c r="CV9" s="332"/>
      <c r="CW9" s="332"/>
      <c r="CX9" s="332"/>
      <c r="CY9" s="332"/>
      <c r="CZ9" s="332"/>
      <c r="DA9" s="332"/>
      <c r="DB9" s="332"/>
      <c r="DC9" s="332"/>
      <c r="DD9" s="332"/>
      <c r="DE9" s="332"/>
      <c r="DF9" s="242"/>
      <c r="DG9" s="242"/>
      <c r="DH9" s="242"/>
      <c r="DI9" s="242"/>
      <c r="DJ9" s="242"/>
      <c r="DK9" s="242"/>
      <c r="DL9" s="242"/>
      <c r="DM9" s="242"/>
      <c r="DN9" s="242"/>
      <c r="DO9" s="242"/>
      <c r="DP9" s="242"/>
      <c r="DQ9" s="242"/>
      <c r="DR9" s="242"/>
      <c r="DS9" s="242"/>
      <c r="DT9" s="242"/>
      <c r="DU9" s="242"/>
      <c r="DV9" s="242"/>
      <c r="DW9" s="242"/>
    </row>
    <row r="10" spans="1:143" s="241" customFormat="1">
      <c r="A10" s="332"/>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2"/>
      <c r="BO10" s="332"/>
      <c r="BP10" s="332"/>
      <c r="BQ10" s="332"/>
      <c r="BR10" s="332"/>
      <c r="BS10" s="332"/>
      <c r="BT10" s="332"/>
      <c r="BU10" s="332"/>
      <c r="BV10" s="332"/>
      <c r="BW10" s="332"/>
      <c r="BX10" s="332"/>
      <c r="BY10" s="332"/>
      <c r="BZ10" s="332"/>
      <c r="CA10" s="332"/>
      <c r="CB10" s="332"/>
      <c r="CC10" s="332"/>
      <c r="CD10" s="332"/>
      <c r="CE10" s="332"/>
      <c r="CF10" s="332"/>
      <c r="CG10" s="332"/>
      <c r="CH10" s="332"/>
      <c r="CI10" s="332"/>
      <c r="CJ10" s="332"/>
      <c r="CK10" s="332"/>
      <c r="CL10" s="332"/>
      <c r="CM10" s="332"/>
      <c r="CN10" s="332"/>
      <c r="CO10" s="332"/>
      <c r="CP10" s="332"/>
      <c r="CQ10" s="332"/>
      <c r="CR10" s="332"/>
      <c r="CS10" s="332"/>
      <c r="CT10" s="332"/>
      <c r="CU10" s="332"/>
      <c r="CV10" s="332"/>
      <c r="CW10" s="332"/>
      <c r="CX10" s="332"/>
      <c r="CY10" s="332"/>
      <c r="CZ10" s="332"/>
      <c r="DA10" s="332"/>
      <c r="DB10" s="332"/>
      <c r="DC10" s="332"/>
      <c r="DD10" s="332"/>
      <c r="DE10" s="332"/>
      <c r="DF10" s="242"/>
      <c r="DG10" s="242"/>
      <c r="DH10" s="242"/>
      <c r="DI10" s="242"/>
      <c r="DJ10" s="242"/>
      <c r="DK10" s="242"/>
      <c r="DL10" s="242"/>
      <c r="DM10" s="242"/>
      <c r="DN10" s="242"/>
      <c r="DO10" s="242"/>
      <c r="DP10" s="242"/>
      <c r="DQ10" s="242"/>
      <c r="DR10" s="242"/>
      <c r="DS10" s="242"/>
      <c r="DT10" s="242"/>
      <c r="DU10" s="242"/>
      <c r="DV10" s="242"/>
      <c r="DW10" s="242"/>
      <c r="EM10" s="241" t="s">
        <v>573</v>
      </c>
    </row>
    <row r="11" spans="1:143" s="241" customFormat="1">
      <c r="A11" s="332"/>
      <c r="B11" s="332"/>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2"/>
      <c r="BO11" s="332"/>
      <c r="BP11" s="332"/>
      <c r="BQ11" s="332"/>
      <c r="BR11" s="332"/>
      <c r="BS11" s="332"/>
      <c r="BT11" s="332"/>
      <c r="BU11" s="332"/>
      <c r="BV11" s="332"/>
      <c r="BW11" s="332"/>
      <c r="BX11" s="332"/>
      <c r="BY11" s="332"/>
      <c r="BZ11" s="332"/>
      <c r="CA11" s="332"/>
      <c r="CB11" s="332"/>
      <c r="CC11" s="332"/>
      <c r="CD11" s="332"/>
      <c r="CE11" s="332"/>
      <c r="CF11" s="332"/>
      <c r="CG11" s="332"/>
      <c r="CH11" s="332"/>
      <c r="CI11" s="332"/>
      <c r="CJ11" s="332"/>
      <c r="CK11" s="332"/>
      <c r="CL11" s="332"/>
      <c r="CM11" s="332"/>
      <c r="CN11" s="332"/>
      <c r="CO11" s="332"/>
      <c r="CP11" s="332"/>
      <c r="CQ11" s="332"/>
      <c r="CR11" s="332"/>
      <c r="CS11" s="332"/>
      <c r="CT11" s="332"/>
      <c r="CU11" s="332"/>
      <c r="CV11" s="332"/>
      <c r="CW11" s="332"/>
      <c r="CX11" s="332"/>
      <c r="CY11" s="332"/>
      <c r="CZ11" s="332"/>
      <c r="DA11" s="332"/>
      <c r="DB11" s="332"/>
      <c r="DC11" s="332"/>
      <c r="DD11" s="332"/>
      <c r="DE11" s="332"/>
      <c r="DF11" s="242"/>
      <c r="DG11" s="242"/>
      <c r="DH11" s="242"/>
      <c r="DI11" s="242"/>
      <c r="DJ11" s="242"/>
      <c r="DK11" s="242"/>
      <c r="DL11" s="242"/>
      <c r="DM11" s="242"/>
      <c r="DN11" s="242"/>
      <c r="DO11" s="242"/>
      <c r="DP11" s="242"/>
      <c r="DQ11" s="242"/>
      <c r="DR11" s="242"/>
      <c r="DS11" s="242"/>
      <c r="DT11" s="242"/>
      <c r="DU11" s="242"/>
      <c r="DV11" s="242"/>
      <c r="DW11" s="242"/>
    </row>
    <row r="12" spans="1:143" s="241" customFormat="1">
      <c r="A12" s="332"/>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2"/>
      <c r="BI12" s="332"/>
      <c r="BJ12" s="332"/>
      <c r="BK12" s="332"/>
      <c r="BL12" s="332"/>
      <c r="BM12" s="332"/>
      <c r="BN12" s="332"/>
      <c r="BO12" s="332"/>
      <c r="BP12" s="332"/>
      <c r="BQ12" s="332"/>
      <c r="BR12" s="332"/>
      <c r="BS12" s="332"/>
      <c r="BT12" s="332"/>
      <c r="BU12" s="332"/>
      <c r="BV12" s="332"/>
      <c r="BW12" s="332"/>
      <c r="BX12" s="332"/>
      <c r="BY12" s="332"/>
      <c r="BZ12" s="332"/>
      <c r="CA12" s="332"/>
      <c r="CB12" s="332"/>
      <c r="CC12" s="332"/>
      <c r="CD12" s="332"/>
      <c r="CE12" s="332"/>
      <c r="CF12" s="332"/>
      <c r="CG12" s="332"/>
      <c r="CH12" s="332"/>
      <c r="CI12" s="332"/>
      <c r="CJ12" s="332"/>
      <c r="CK12" s="332"/>
      <c r="CL12" s="332"/>
      <c r="CM12" s="332"/>
      <c r="CN12" s="332"/>
      <c r="CO12" s="332"/>
      <c r="CP12" s="332"/>
      <c r="CQ12" s="332"/>
      <c r="CR12" s="332"/>
      <c r="CS12" s="332"/>
      <c r="CT12" s="332"/>
      <c r="CU12" s="332"/>
      <c r="CV12" s="332"/>
      <c r="CW12" s="332"/>
      <c r="CX12" s="332"/>
      <c r="CY12" s="332"/>
      <c r="CZ12" s="332"/>
      <c r="DA12" s="332"/>
      <c r="DB12" s="332"/>
      <c r="DC12" s="332"/>
      <c r="DD12" s="332"/>
      <c r="DE12" s="332"/>
      <c r="DF12" s="242"/>
      <c r="DG12" s="242"/>
      <c r="DH12" s="242"/>
      <c r="DI12" s="242"/>
      <c r="DJ12" s="242"/>
      <c r="DK12" s="242"/>
      <c r="DL12" s="242"/>
      <c r="DM12" s="242"/>
      <c r="DN12" s="242"/>
      <c r="DO12" s="242"/>
      <c r="DP12" s="242"/>
      <c r="DQ12" s="242"/>
      <c r="DR12" s="242"/>
      <c r="DS12" s="242"/>
      <c r="DT12" s="242"/>
      <c r="DU12" s="242"/>
      <c r="DV12" s="242"/>
      <c r="DW12" s="242"/>
      <c r="EM12" s="241" t="s">
        <v>573</v>
      </c>
    </row>
    <row r="13" spans="1:143" s="241" customFormat="1">
      <c r="A13" s="332"/>
      <c r="B13" s="332"/>
      <c r="C13" s="332"/>
      <c r="D13" s="332"/>
      <c r="E13" s="332"/>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2"/>
      <c r="AY13" s="332"/>
      <c r="AZ13" s="332"/>
      <c r="BA13" s="332"/>
      <c r="BB13" s="332"/>
      <c r="BC13" s="332"/>
      <c r="BD13" s="332"/>
      <c r="BE13" s="332"/>
      <c r="BF13" s="332"/>
      <c r="BG13" s="332"/>
      <c r="BH13" s="332"/>
      <c r="BI13" s="332"/>
      <c r="BJ13" s="332"/>
      <c r="BK13" s="332"/>
      <c r="BL13" s="332"/>
      <c r="BM13" s="332"/>
      <c r="BN13" s="332"/>
      <c r="BO13" s="332"/>
      <c r="BP13" s="332"/>
      <c r="BQ13" s="332"/>
      <c r="BR13" s="332"/>
      <c r="BS13" s="332"/>
      <c r="BT13" s="332"/>
      <c r="BU13" s="332"/>
      <c r="BV13" s="332"/>
      <c r="BW13" s="332"/>
      <c r="BX13" s="332"/>
      <c r="BY13" s="332"/>
      <c r="BZ13" s="332"/>
      <c r="CA13" s="332"/>
      <c r="CB13" s="332"/>
      <c r="CC13" s="332"/>
      <c r="CD13" s="332"/>
      <c r="CE13" s="332"/>
      <c r="CF13" s="332"/>
      <c r="CG13" s="332"/>
      <c r="CH13" s="332"/>
      <c r="CI13" s="332"/>
      <c r="CJ13" s="332"/>
      <c r="CK13" s="332"/>
      <c r="CL13" s="332"/>
      <c r="CM13" s="332"/>
      <c r="CN13" s="332"/>
      <c r="CO13" s="332"/>
      <c r="CP13" s="332"/>
      <c r="CQ13" s="332"/>
      <c r="CR13" s="332"/>
      <c r="CS13" s="332"/>
      <c r="CT13" s="332"/>
      <c r="CU13" s="332"/>
      <c r="CV13" s="332"/>
      <c r="CW13" s="332"/>
      <c r="CX13" s="332"/>
      <c r="CY13" s="332"/>
      <c r="CZ13" s="332"/>
      <c r="DA13" s="332"/>
      <c r="DB13" s="332"/>
      <c r="DC13" s="332"/>
      <c r="DD13" s="332"/>
      <c r="DE13" s="332"/>
      <c r="DF13" s="242"/>
      <c r="DG13" s="242"/>
      <c r="DH13" s="242"/>
      <c r="DI13" s="242"/>
      <c r="DJ13" s="242"/>
      <c r="DK13" s="242"/>
      <c r="DL13" s="242"/>
      <c r="DM13" s="242"/>
      <c r="DN13" s="242"/>
      <c r="DO13" s="242"/>
      <c r="DP13" s="242"/>
      <c r="DQ13" s="242"/>
      <c r="DR13" s="242"/>
      <c r="DS13" s="242"/>
      <c r="DT13" s="242"/>
      <c r="DU13" s="242"/>
      <c r="DV13" s="242"/>
      <c r="DW13" s="242"/>
    </row>
    <row r="14" spans="1:143" s="241" customFormat="1">
      <c r="A14" s="332"/>
      <c r="B14" s="332"/>
      <c r="C14" s="332"/>
      <c r="D14" s="332"/>
      <c r="E14" s="332"/>
      <c r="F14" s="332"/>
      <c r="G14" s="332"/>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2"/>
      <c r="AY14" s="332"/>
      <c r="AZ14" s="332"/>
      <c r="BA14" s="332"/>
      <c r="BB14" s="332"/>
      <c r="BC14" s="332"/>
      <c r="BD14" s="332"/>
      <c r="BE14" s="332"/>
      <c r="BF14" s="332"/>
      <c r="BG14" s="332"/>
      <c r="BH14" s="332"/>
      <c r="BI14" s="332"/>
      <c r="BJ14" s="332"/>
      <c r="BK14" s="332"/>
      <c r="BL14" s="332"/>
      <c r="BM14" s="332"/>
      <c r="BN14" s="332"/>
      <c r="BO14" s="332"/>
      <c r="BP14" s="332"/>
      <c r="BQ14" s="332"/>
      <c r="BR14" s="332"/>
      <c r="BS14" s="332"/>
      <c r="BT14" s="332"/>
      <c r="BU14" s="332"/>
      <c r="BV14" s="332"/>
      <c r="BW14" s="332"/>
      <c r="BX14" s="332"/>
      <c r="BY14" s="332"/>
      <c r="BZ14" s="332"/>
      <c r="CA14" s="332"/>
      <c r="CB14" s="332"/>
      <c r="CC14" s="332"/>
      <c r="CD14" s="332"/>
      <c r="CE14" s="332"/>
      <c r="CF14" s="332"/>
      <c r="CG14" s="332"/>
      <c r="CH14" s="332"/>
      <c r="CI14" s="332"/>
      <c r="CJ14" s="332"/>
      <c r="CK14" s="332"/>
      <c r="CL14" s="332"/>
      <c r="CM14" s="332"/>
      <c r="CN14" s="332"/>
      <c r="CO14" s="332"/>
      <c r="CP14" s="332"/>
      <c r="CQ14" s="332"/>
      <c r="CR14" s="332"/>
      <c r="CS14" s="332"/>
      <c r="CT14" s="332"/>
      <c r="CU14" s="332"/>
      <c r="CV14" s="332"/>
      <c r="CW14" s="332"/>
      <c r="CX14" s="332"/>
      <c r="CY14" s="332"/>
      <c r="CZ14" s="332"/>
      <c r="DA14" s="332"/>
      <c r="DB14" s="332"/>
      <c r="DC14" s="332"/>
      <c r="DD14" s="332"/>
      <c r="DE14" s="332"/>
      <c r="DF14" s="242"/>
      <c r="DG14" s="242"/>
      <c r="DH14" s="242"/>
      <c r="DI14" s="242"/>
      <c r="DJ14" s="242"/>
      <c r="DK14" s="242"/>
      <c r="DL14" s="242"/>
      <c r="DM14" s="242"/>
      <c r="DN14" s="242"/>
      <c r="DO14" s="242"/>
      <c r="DP14" s="242"/>
      <c r="DQ14" s="242"/>
      <c r="DR14" s="242"/>
      <c r="DS14" s="242"/>
      <c r="DT14" s="242"/>
      <c r="DU14" s="242"/>
      <c r="DV14" s="242"/>
      <c r="DW14" s="242"/>
    </row>
    <row r="15" spans="1:143" s="241" customFormat="1">
      <c r="A15" s="243"/>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32"/>
      <c r="BD15" s="332"/>
      <c r="BE15" s="332"/>
      <c r="BF15" s="332"/>
      <c r="BG15" s="332"/>
      <c r="BH15" s="332"/>
      <c r="BI15" s="332"/>
      <c r="BJ15" s="332"/>
      <c r="BK15" s="332"/>
      <c r="BL15" s="332"/>
      <c r="BM15" s="332"/>
      <c r="BN15" s="332"/>
      <c r="BO15" s="332"/>
      <c r="BP15" s="332"/>
      <c r="BQ15" s="332"/>
      <c r="BR15" s="332"/>
      <c r="BS15" s="332"/>
      <c r="BT15" s="332"/>
      <c r="BU15" s="332"/>
      <c r="BV15" s="332"/>
      <c r="BW15" s="332"/>
      <c r="BX15" s="332"/>
      <c r="BY15" s="332"/>
      <c r="BZ15" s="332"/>
      <c r="CA15" s="332"/>
      <c r="CB15" s="332"/>
      <c r="CC15" s="332"/>
      <c r="CD15" s="332"/>
      <c r="CE15" s="332"/>
      <c r="CF15" s="332"/>
      <c r="CG15" s="332"/>
      <c r="CH15" s="332"/>
      <c r="CI15" s="332"/>
      <c r="CJ15" s="332"/>
      <c r="CK15" s="332"/>
      <c r="CL15" s="332"/>
      <c r="CM15" s="332"/>
      <c r="CN15" s="332"/>
      <c r="CO15" s="332"/>
      <c r="CP15" s="332"/>
      <c r="CQ15" s="332"/>
      <c r="CR15" s="332"/>
      <c r="CS15" s="332"/>
      <c r="CT15" s="332"/>
      <c r="CU15" s="332"/>
      <c r="CV15" s="332"/>
      <c r="CW15" s="332"/>
      <c r="CX15" s="332"/>
      <c r="CY15" s="332"/>
      <c r="CZ15" s="332"/>
      <c r="DA15" s="332"/>
      <c r="DB15" s="332"/>
      <c r="DC15" s="332"/>
      <c r="DD15" s="332"/>
      <c r="DE15" s="332"/>
      <c r="DF15" s="242"/>
      <c r="DG15" s="242"/>
      <c r="DH15" s="242"/>
      <c r="DI15" s="242"/>
      <c r="DJ15" s="242"/>
      <c r="DK15" s="242"/>
      <c r="DL15" s="242"/>
      <c r="DM15" s="242"/>
      <c r="DN15" s="242"/>
      <c r="DO15" s="242"/>
      <c r="DP15" s="242"/>
      <c r="DQ15" s="242"/>
      <c r="DR15" s="242"/>
      <c r="DS15" s="242"/>
      <c r="DT15" s="242"/>
      <c r="DU15" s="242"/>
      <c r="DV15" s="242"/>
      <c r="DW15" s="242"/>
    </row>
    <row r="16" spans="1:143" s="241" customFormat="1">
      <c r="A16" s="243"/>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2"/>
      <c r="AE16" s="332"/>
      <c r="AF16" s="332"/>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332"/>
      <c r="BE16" s="332"/>
      <c r="BF16" s="332"/>
      <c r="BG16" s="332"/>
      <c r="BH16" s="332"/>
      <c r="BI16" s="332"/>
      <c r="BJ16" s="332"/>
      <c r="BK16" s="332"/>
      <c r="BL16" s="332"/>
      <c r="BM16" s="332"/>
      <c r="BN16" s="332"/>
      <c r="BO16" s="332"/>
      <c r="BP16" s="332"/>
      <c r="BQ16" s="332"/>
      <c r="BR16" s="332"/>
      <c r="BS16" s="332"/>
      <c r="BT16" s="332"/>
      <c r="BU16" s="332"/>
      <c r="BV16" s="332"/>
      <c r="BW16" s="332"/>
      <c r="BX16" s="332"/>
      <c r="BY16" s="332"/>
      <c r="BZ16" s="332"/>
      <c r="CA16" s="332"/>
      <c r="CB16" s="332"/>
      <c r="CC16" s="332"/>
      <c r="CD16" s="332"/>
      <c r="CE16" s="332"/>
      <c r="CF16" s="332"/>
      <c r="CG16" s="332"/>
      <c r="CH16" s="332"/>
      <c r="CI16" s="332"/>
      <c r="CJ16" s="332"/>
      <c r="CK16" s="332"/>
      <c r="CL16" s="332"/>
      <c r="CM16" s="332"/>
      <c r="CN16" s="332"/>
      <c r="CO16" s="332"/>
      <c r="CP16" s="332"/>
      <c r="CQ16" s="332"/>
      <c r="CR16" s="332"/>
      <c r="CS16" s="332"/>
      <c r="CT16" s="332"/>
      <c r="CU16" s="332"/>
      <c r="CV16" s="332"/>
      <c r="CW16" s="332"/>
      <c r="CX16" s="332"/>
      <c r="CY16" s="332"/>
      <c r="CZ16" s="332"/>
      <c r="DA16" s="332"/>
      <c r="DB16" s="332"/>
      <c r="DC16" s="332"/>
      <c r="DD16" s="332"/>
      <c r="DE16" s="332"/>
      <c r="DF16" s="242"/>
      <c r="DG16" s="242"/>
      <c r="DH16" s="242"/>
      <c r="DI16" s="242"/>
      <c r="DJ16" s="242"/>
      <c r="DK16" s="242"/>
      <c r="DL16" s="242"/>
      <c r="DM16" s="242"/>
      <c r="DN16" s="242"/>
      <c r="DO16" s="242"/>
      <c r="DP16" s="242"/>
      <c r="DQ16" s="242"/>
      <c r="DR16" s="242"/>
      <c r="DS16" s="242"/>
      <c r="DT16" s="242"/>
      <c r="DU16" s="242"/>
      <c r="DV16" s="242"/>
      <c r="DW16" s="242"/>
    </row>
    <row r="17" spans="1:351" s="241" customFormat="1">
      <c r="A17" s="243"/>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2"/>
      <c r="AG17" s="332"/>
      <c r="AH17" s="332"/>
      <c r="AI17" s="332"/>
      <c r="AJ17" s="332"/>
      <c r="AK17" s="332"/>
      <c r="AL17" s="332"/>
      <c r="AM17" s="332"/>
      <c r="AN17" s="332"/>
      <c r="AO17" s="332"/>
      <c r="AP17" s="332"/>
      <c r="AQ17" s="332"/>
      <c r="AR17" s="332"/>
      <c r="AS17" s="332"/>
      <c r="AT17" s="332"/>
      <c r="AU17" s="332"/>
      <c r="AV17" s="332"/>
      <c r="AW17" s="332"/>
      <c r="AX17" s="332"/>
      <c r="AY17" s="332"/>
      <c r="AZ17" s="332"/>
      <c r="BA17" s="332"/>
      <c r="BB17" s="332"/>
      <c r="BC17" s="332"/>
      <c r="BD17" s="332"/>
      <c r="BE17" s="332"/>
      <c r="BF17" s="332"/>
      <c r="BG17" s="332"/>
      <c r="BH17" s="332"/>
      <c r="BI17" s="332"/>
      <c r="BJ17" s="332"/>
      <c r="BK17" s="332"/>
      <c r="BL17" s="332"/>
      <c r="BM17" s="332"/>
      <c r="BN17" s="332"/>
      <c r="BO17" s="332"/>
      <c r="BP17" s="332"/>
      <c r="BQ17" s="332"/>
      <c r="BR17" s="332"/>
      <c r="BS17" s="332"/>
      <c r="BT17" s="332"/>
      <c r="BU17" s="332"/>
      <c r="BV17" s="332"/>
      <c r="BW17" s="332"/>
      <c r="BX17" s="332"/>
      <c r="BY17" s="332"/>
      <c r="BZ17" s="332"/>
      <c r="CA17" s="332"/>
      <c r="CB17" s="332"/>
      <c r="CC17" s="332"/>
      <c r="CD17" s="332"/>
      <c r="CE17" s="332"/>
      <c r="CF17" s="332"/>
      <c r="CG17" s="332"/>
      <c r="CH17" s="332"/>
      <c r="CI17" s="332"/>
      <c r="CJ17" s="332"/>
      <c r="CK17" s="332"/>
      <c r="CL17" s="332"/>
      <c r="CM17" s="332"/>
      <c r="CN17" s="332"/>
      <c r="CO17" s="332"/>
      <c r="CP17" s="332"/>
      <c r="CQ17" s="332"/>
      <c r="CR17" s="332"/>
      <c r="CS17" s="332"/>
      <c r="CT17" s="332"/>
      <c r="CU17" s="332"/>
      <c r="CV17" s="332"/>
      <c r="CW17" s="332"/>
      <c r="CX17" s="332"/>
      <c r="CY17" s="332"/>
      <c r="CZ17" s="332"/>
      <c r="DA17" s="332"/>
      <c r="DB17" s="332"/>
      <c r="DC17" s="332"/>
      <c r="DD17" s="332"/>
      <c r="DE17" s="332"/>
      <c r="DF17" s="242"/>
      <c r="DG17" s="242"/>
      <c r="DH17" s="242"/>
      <c r="DI17" s="242"/>
      <c r="DJ17" s="242"/>
      <c r="DK17" s="242"/>
      <c r="DL17" s="242"/>
      <c r="DM17" s="242"/>
      <c r="DN17" s="242"/>
      <c r="DO17" s="242"/>
      <c r="DP17" s="242"/>
      <c r="DQ17" s="242"/>
      <c r="DR17" s="242"/>
      <c r="DS17" s="242"/>
      <c r="DT17" s="242"/>
      <c r="DU17" s="242"/>
      <c r="DV17" s="242"/>
      <c r="DW17" s="242"/>
    </row>
    <row r="18" spans="1:351" s="241" customFormat="1">
      <c r="A18" s="243"/>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2"/>
      <c r="AS18" s="332"/>
      <c r="AT18" s="332"/>
      <c r="AU18" s="332"/>
      <c r="AV18" s="332"/>
      <c r="AW18" s="332"/>
      <c r="AX18" s="332"/>
      <c r="AY18" s="332"/>
      <c r="AZ18" s="332"/>
      <c r="BA18" s="332"/>
      <c r="BB18" s="332"/>
      <c r="BC18" s="332"/>
      <c r="BD18" s="332"/>
      <c r="BE18" s="332"/>
      <c r="BF18" s="332"/>
      <c r="BG18" s="332"/>
      <c r="BH18" s="332"/>
      <c r="BI18" s="332"/>
      <c r="BJ18" s="332"/>
      <c r="BK18" s="332"/>
      <c r="BL18" s="332"/>
      <c r="BM18" s="332"/>
      <c r="BN18" s="332"/>
      <c r="BO18" s="332"/>
      <c r="BP18" s="332"/>
      <c r="BQ18" s="332"/>
      <c r="BR18" s="332"/>
      <c r="BS18" s="332"/>
      <c r="BT18" s="332"/>
      <c r="BU18" s="332"/>
      <c r="BV18" s="332"/>
      <c r="BW18" s="332"/>
      <c r="BX18" s="332"/>
      <c r="BY18" s="332"/>
      <c r="BZ18" s="332"/>
      <c r="CA18" s="332"/>
      <c r="CB18" s="332"/>
      <c r="CC18" s="332"/>
      <c r="CD18" s="332"/>
      <c r="CE18" s="332"/>
      <c r="CF18" s="332"/>
      <c r="CG18" s="332"/>
      <c r="CH18" s="332"/>
      <c r="CI18" s="332"/>
      <c r="CJ18" s="332"/>
      <c r="CK18" s="332"/>
      <c r="CL18" s="332"/>
      <c r="CM18" s="332"/>
      <c r="CN18" s="332"/>
      <c r="CO18" s="332"/>
      <c r="CP18" s="332"/>
      <c r="CQ18" s="332"/>
      <c r="CR18" s="332"/>
      <c r="CS18" s="332"/>
      <c r="CT18" s="332"/>
      <c r="CU18" s="332"/>
      <c r="CV18" s="332"/>
      <c r="CW18" s="332"/>
      <c r="CX18" s="332"/>
      <c r="CY18" s="332"/>
      <c r="CZ18" s="332"/>
      <c r="DA18" s="332"/>
      <c r="DB18" s="332"/>
      <c r="DC18" s="332"/>
      <c r="DD18" s="332"/>
      <c r="DE18" s="332"/>
      <c r="DF18" s="242"/>
      <c r="DG18" s="242"/>
      <c r="DH18" s="242"/>
      <c r="DI18" s="242"/>
      <c r="DJ18" s="242"/>
      <c r="DK18" s="242"/>
      <c r="DL18" s="242"/>
      <c r="DM18" s="242"/>
      <c r="DN18" s="242"/>
      <c r="DO18" s="242"/>
      <c r="DP18" s="242"/>
      <c r="DQ18" s="242"/>
      <c r="DR18" s="242"/>
      <c r="DS18" s="242"/>
      <c r="DT18" s="242"/>
      <c r="DU18" s="242"/>
      <c r="DV18" s="242"/>
      <c r="DW18" s="242"/>
    </row>
    <row r="19" spans="1:351">
      <c r="DD19" s="243"/>
      <c r="DE19" s="243"/>
    </row>
    <row r="20" spans="1:351">
      <c r="DD20" s="243"/>
      <c r="DE20" s="243"/>
    </row>
    <row r="21" spans="1:351" ht="17.25">
      <c r="B21" s="333"/>
      <c r="C21" s="245"/>
      <c r="D21" s="245"/>
      <c r="E21" s="245"/>
      <c r="F21" s="245"/>
      <c r="G21" s="245"/>
      <c r="H21" s="245"/>
      <c r="I21" s="245"/>
      <c r="J21" s="245"/>
      <c r="K21" s="245"/>
      <c r="L21" s="245"/>
      <c r="M21" s="245"/>
      <c r="N21" s="334"/>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334"/>
      <c r="AU21" s="245"/>
      <c r="AV21" s="245"/>
      <c r="AW21" s="245"/>
      <c r="AX21" s="245"/>
      <c r="AY21" s="245"/>
      <c r="AZ21" s="245"/>
      <c r="BA21" s="245"/>
      <c r="BB21" s="245"/>
      <c r="BC21" s="245"/>
      <c r="BD21" s="245"/>
      <c r="BE21" s="245"/>
      <c r="BF21" s="334"/>
      <c r="BG21" s="245"/>
      <c r="BH21" s="245"/>
      <c r="BI21" s="245"/>
      <c r="BJ21" s="245"/>
      <c r="BK21" s="245"/>
      <c r="BL21" s="245"/>
      <c r="BM21" s="245"/>
      <c r="BN21" s="245"/>
      <c r="BO21" s="245"/>
      <c r="BP21" s="245"/>
      <c r="BQ21" s="245"/>
      <c r="BR21" s="334"/>
      <c r="BS21" s="245"/>
      <c r="BT21" s="245"/>
      <c r="BU21" s="245"/>
      <c r="BV21" s="245"/>
      <c r="BW21" s="245"/>
      <c r="BX21" s="245"/>
      <c r="BY21" s="245"/>
      <c r="BZ21" s="245"/>
      <c r="CA21" s="245"/>
      <c r="CB21" s="245"/>
      <c r="CC21" s="245"/>
      <c r="CD21" s="334"/>
      <c r="CE21" s="245"/>
      <c r="CF21" s="245"/>
      <c r="CG21" s="245"/>
      <c r="CH21" s="245"/>
      <c r="CI21" s="245"/>
      <c r="CJ21" s="245"/>
      <c r="CK21" s="245"/>
      <c r="CL21" s="245"/>
      <c r="CM21" s="245"/>
      <c r="CN21" s="245"/>
      <c r="CO21" s="245"/>
      <c r="CP21" s="334"/>
      <c r="CQ21" s="245"/>
      <c r="CR21" s="245"/>
      <c r="CS21" s="245"/>
      <c r="CT21" s="245"/>
      <c r="CU21" s="245"/>
      <c r="CV21" s="245"/>
      <c r="CW21" s="245"/>
      <c r="CX21" s="245"/>
      <c r="CY21" s="245"/>
      <c r="CZ21" s="245"/>
      <c r="DA21" s="245"/>
      <c r="DB21" s="334"/>
      <c r="DC21" s="245"/>
      <c r="DD21" s="246"/>
      <c r="DE21" s="243"/>
      <c r="MM21" s="335"/>
    </row>
    <row r="22" spans="1:351" ht="17.25">
      <c r="B22" s="247"/>
      <c r="MM22" s="335"/>
    </row>
    <row r="23" spans="1:351">
      <c r="B23" s="247"/>
    </row>
    <row r="24" spans="1:351">
      <c r="B24" s="247"/>
    </row>
    <row r="25" spans="1:351">
      <c r="B25" s="247"/>
    </row>
    <row r="26" spans="1:351">
      <c r="B26" s="247"/>
    </row>
    <row r="27" spans="1:351">
      <c r="B27" s="247"/>
    </row>
    <row r="28" spans="1:351">
      <c r="B28" s="247"/>
    </row>
    <row r="29" spans="1:351">
      <c r="B29" s="247"/>
    </row>
    <row r="30" spans="1:351">
      <c r="B30" s="247"/>
    </row>
    <row r="31" spans="1:351">
      <c r="B31" s="247"/>
    </row>
    <row r="32" spans="1:351">
      <c r="B32" s="247"/>
    </row>
    <row r="33" spans="2:109">
      <c r="B33" s="247"/>
    </row>
    <row r="34" spans="2:109">
      <c r="B34" s="247"/>
    </row>
    <row r="35" spans="2:109">
      <c r="B35" s="247"/>
    </row>
    <row r="36" spans="2:109">
      <c r="B36" s="247"/>
    </row>
    <row r="37" spans="2:109">
      <c r="B37" s="247"/>
    </row>
    <row r="38" spans="2:109">
      <c r="B38" s="247"/>
    </row>
    <row r="39" spans="2:109">
      <c r="B39" s="328"/>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329"/>
    </row>
    <row r="40" spans="2:109">
      <c r="B40" s="336"/>
      <c r="DD40" s="336"/>
      <c r="DE40" s="243"/>
    </row>
    <row r="41" spans="2:109" ht="17.25">
      <c r="B41" s="244" t="s">
        <v>574</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6"/>
    </row>
    <row r="42" spans="2:109">
      <c r="B42" s="247"/>
      <c r="G42" s="337"/>
      <c r="I42" s="338"/>
      <c r="J42" s="338"/>
      <c r="K42" s="338"/>
      <c r="AM42" s="337"/>
      <c r="AN42" s="337" t="s">
        <v>575</v>
      </c>
      <c r="AP42" s="338"/>
      <c r="AQ42" s="338"/>
      <c r="AR42" s="338"/>
      <c r="AY42" s="337"/>
      <c r="BA42" s="338"/>
      <c r="BB42" s="338"/>
      <c r="BC42" s="338"/>
      <c r="BK42" s="337"/>
      <c r="BM42" s="338"/>
      <c r="BN42" s="338"/>
      <c r="BO42" s="338"/>
      <c r="BW42" s="337"/>
      <c r="BY42" s="338"/>
      <c r="BZ42" s="338"/>
      <c r="CA42" s="338"/>
      <c r="CI42" s="337"/>
      <c r="CK42" s="338"/>
      <c r="CL42" s="338"/>
      <c r="CM42" s="338"/>
      <c r="CU42" s="337"/>
      <c r="CW42" s="338"/>
      <c r="CX42" s="338"/>
      <c r="CY42" s="338"/>
    </row>
    <row r="43" spans="2:109" ht="13.5" customHeight="1">
      <c r="B43" s="247"/>
      <c r="AN43" s="1189" t="s">
        <v>584</v>
      </c>
      <c r="AO43" s="1190"/>
      <c r="AP43" s="1190"/>
      <c r="AQ43" s="1190"/>
      <c r="AR43" s="1190"/>
      <c r="AS43" s="1190"/>
      <c r="AT43" s="1190"/>
      <c r="AU43" s="1190"/>
      <c r="AV43" s="1190"/>
      <c r="AW43" s="1190"/>
      <c r="AX43" s="1190"/>
      <c r="AY43" s="1190"/>
      <c r="AZ43" s="1190"/>
      <c r="BA43" s="1190"/>
      <c r="BB43" s="1190"/>
      <c r="BC43" s="1190"/>
      <c r="BD43" s="1190"/>
      <c r="BE43" s="1190"/>
      <c r="BF43" s="1190"/>
      <c r="BG43" s="1190"/>
      <c r="BH43" s="1190"/>
      <c r="BI43" s="1190"/>
      <c r="BJ43" s="1190"/>
      <c r="BK43" s="1190"/>
      <c r="BL43" s="1190"/>
      <c r="BM43" s="1190"/>
      <c r="BN43" s="1190"/>
      <c r="BO43" s="1190"/>
      <c r="BP43" s="1190"/>
      <c r="BQ43" s="1190"/>
      <c r="BR43" s="1190"/>
      <c r="BS43" s="1190"/>
      <c r="BT43" s="1190"/>
      <c r="BU43" s="1190"/>
      <c r="BV43" s="1190"/>
      <c r="BW43" s="1190"/>
      <c r="BX43" s="1190"/>
      <c r="BY43" s="1190"/>
      <c r="BZ43" s="1190"/>
      <c r="CA43" s="1190"/>
      <c r="CB43" s="1190"/>
      <c r="CC43" s="1190"/>
      <c r="CD43" s="1190"/>
      <c r="CE43" s="1190"/>
      <c r="CF43" s="1190"/>
      <c r="CG43" s="1190"/>
      <c r="CH43" s="1190"/>
      <c r="CI43" s="1190"/>
      <c r="CJ43" s="1190"/>
      <c r="CK43" s="1190"/>
      <c r="CL43" s="1190"/>
      <c r="CM43" s="1190"/>
      <c r="CN43" s="1190"/>
      <c r="CO43" s="1190"/>
      <c r="CP43" s="1190"/>
      <c r="CQ43" s="1190"/>
      <c r="CR43" s="1190"/>
      <c r="CS43" s="1190"/>
      <c r="CT43" s="1190"/>
      <c r="CU43" s="1190"/>
      <c r="CV43" s="1190"/>
      <c r="CW43" s="1190"/>
      <c r="CX43" s="1190"/>
      <c r="CY43" s="1190"/>
      <c r="CZ43" s="1190"/>
      <c r="DA43" s="1190"/>
      <c r="DB43" s="1190"/>
      <c r="DC43" s="1191"/>
    </row>
    <row r="44" spans="2:109">
      <c r="B44" s="247"/>
      <c r="AN44" s="1192"/>
      <c r="AO44" s="1193"/>
      <c r="AP44" s="1193"/>
      <c r="AQ44" s="1193"/>
      <c r="AR44" s="1193"/>
      <c r="AS44" s="1193"/>
      <c r="AT44" s="1193"/>
      <c r="AU44" s="1193"/>
      <c r="AV44" s="1193"/>
      <c r="AW44" s="1193"/>
      <c r="AX44" s="1193"/>
      <c r="AY44" s="1193"/>
      <c r="AZ44" s="1193"/>
      <c r="BA44" s="1193"/>
      <c r="BB44" s="1193"/>
      <c r="BC44" s="1193"/>
      <c r="BD44" s="1193"/>
      <c r="BE44" s="1193"/>
      <c r="BF44" s="1193"/>
      <c r="BG44" s="1193"/>
      <c r="BH44" s="1193"/>
      <c r="BI44" s="1193"/>
      <c r="BJ44" s="1193"/>
      <c r="BK44" s="1193"/>
      <c r="BL44" s="1193"/>
      <c r="BM44" s="1193"/>
      <c r="BN44" s="1193"/>
      <c r="BO44" s="1193"/>
      <c r="BP44" s="1193"/>
      <c r="BQ44" s="1193"/>
      <c r="BR44" s="1193"/>
      <c r="BS44" s="1193"/>
      <c r="BT44" s="1193"/>
      <c r="BU44" s="1193"/>
      <c r="BV44" s="1193"/>
      <c r="BW44" s="1193"/>
      <c r="BX44" s="1193"/>
      <c r="BY44" s="1193"/>
      <c r="BZ44" s="1193"/>
      <c r="CA44" s="1193"/>
      <c r="CB44" s="1193"/>
      <c r="CC44" s="1193"/>
      <c r="CD44" s="1193"/>
      <c r="CE44" s="1193"/>
      <c r="CF44" s="1193"/>
      <c r="CG44" s="1193"/>
      <c r="CH44" s="1193"/>
      <c r="CI44" s="1193"/>
      <c r="CJ44" s="1193"/>
      <c r="CK44" s="1193"/>
      <c r="CL44" s="1193"/>
      <c r="CM44" s="1193"/>
      <c r="CN44" s="1193"/>
      <c r="CO44" s="1193"/>
      <c r="CP44" s="1193"/>
      <c r="CQ44" s="1193"/>
      <c r="CR44" s="1193"/>
      <c r="CS44" s="1193"/>
      <c r="CT44" s="1193"/>
      <c r="CU44" s="1193"/>
      <c r="CV44" s="1193"/>
      <c r="CW44" s="1193"/>
      <c r="CX44" s="1193"/>
      <c r="CY44" s="1193"/>
      <c r="CZ44" s="1193"/>
      <c r="DA44" s="1193"/>
      <c r="DB44" s="1193"/>
      <c r="DC44" s="1194"/>
    </row>
    <row r="45" spans="2:109">
      <c r="B45" s="247"/>
      <c r="AN45" s="1192"/>
      <c r="AO45" s="1193"/>
      <c r="AP45" s="1193"/>
      <c r="AQ45" s="1193"/>
      <c r="AR45" s="1193"/>
      <c r="AS45" s="1193"/>
      <c r="AT45" s="1193"/>
      <c r="AU45" s="1193"/>
      <c r="AV45" s="1193"/>
      <c r="AW45" s="1193"/>
      <c r="AX45" s="1193"/>
      <c r="AY45" s="1193"/>
      <c r="AZ45" s="1193"/>
      <c r="BA45" s="1193"/>
      <c r="BB45" s="1193"/>
      <c r="BC45" s="1193"/>
      <c r="BD45" s="1193"/>
      <c r="BE45" s="1193"/>
      <c r="BF45" s="1193"/>
      <c r="BG45" s="1193"/>
      <c r="BH45" s="1193"/>
      <c r="BI45" s="1193"/>
      <c r="BJ45" s="1193"/>
      <c r="BK45" s="1193"/>
      <c r="BL45" s="1193"/>
      <c r="BM45" s="1193"/>
      <c r="BN45" s="1193"/>
      <c r="BO45" s="1193"/>
      <c r="BP45" s="1193"/>
      <c r="BQ45" s="1193"/>
      <c r="BR45" s="1193"/>
      <c r="BS45" s="1193"/>
      <c r="BT45" s="1193"/>
      <c r="BU45" s="1193"/>
      <c r="BV45" s="1193"/>
      <c r="BW45" s="1193"/>
      <c r="BX45" s="1193"/>
      <c r="BY45" s="1193"/>
      <c r="BZ45" s="1193"/>
      <c r="CA45" s="1193"/>
      <c r="CB45" s="1193"/>
      <c r="CC45" s="1193"/>
      <c r="CD45" s="1193"/>
      <c r="CE45" s="1193"/>
      <c r="CF45" s="1193"/>
      <c r="CG45" s="1193"/>
      <c r="CH45" s="1193"/>
      <c r="CI45" s="1193"/>
      <c r="CJ45" s="1193"/>
      <c r="CK45" s="1193"/>
      <c r="CL45" s="1193"/>
      <c r="CM45" s="1193"/>
      <c r="CN45" s="1193"/>
      <c r="CO45" s="1193"/>
      <c r="CP45" s="1193"/>
      <c r="CQ45" s="1193"/>
      <c r="CR45" s="1193"/>
      <c r="CS45" s="1193"/>
      <c r="CT45" s="1193"/>
      <c r="CU45" s="1193"/>
      <c r="CV45" s="1193"/>
      <c r="CW45" s="1193"/>
      <c r="CX45" s="1193"/>
      <c r="CY45" s="1193"/>
      <c r="CZ45" s="1193"/>
      <c r="DA45" s="1193"/>
      <c r="DB45" s="1193"/>
      <c r="DC45" s="1194"/>
    </row>
    <row r="46" spans="2:109">
      <c r="B46" s="247"/>
      <c r="AN46" s="1192"/>
      <c r="AO46" s="1193"/>
      <c r="AP46" s="1193"/>
      <c r="AQ46" s="1193"/>
      <c r="AR46" s="1193"/>
      <c r="AS46" s="1193"/>
      <c r="AT46" s="1193"/>
      <c r="AU46" s="1193"/>
      <c r="AV46" s="1193"/>
      <c r="AW46" s="1193"/>
      <c r="AX46" s="1193"/>
      <c r="AY46" s="1193"/>
      <c r="AZ46" s="1193"/>
      <c r="BA46" s="1193"/>
      <c r="BB46" s="1193"/>
      <c r="BC46" s="1193"/>
      <c r="BD46" s="1193"/>
      <c r="BE46" s="1193"/>
      <c r="BF46" s="1193"/>
      <c r="BG46" s="1193"/>
      <c r="BH46" s="1193"/>
      <c r="BI46" s="1193"/>
      <c r="BJ46" s="1193"/>
      <c r="BK46" s="1193"/>
      <c r="BL46" s="1193"/>
      <c r="BM46" s="1193"/>
      <c r="BN46" s="1193"/>
      <c r="BO46" s="1193"/>
      <c r="BP46" s="1193"/>
      <c r="BQ46" s="1193"/>
      <c r="BR46" s="1193"/>
      <c r="BS46" s="1193"/>
      <c r="BT46" s="1193"/>
      <c r="BU46" s="1193"/>
      <c r="BV46" s="1193"/>
      <c r="BW46" s="1193"/>
      <c r="BX46" s="1193"/>
      <c r="BY46" s="1193"/>
      <c r="BZ46" s="1193"/>
      <c r="CA46" s="1193"/>
      <c r="CB46" s="1193"/>
      <c r="CC46" s="1193"/>
      <c r="CD46" s="1193"/>
      <c r="CE46" s="1193"/>
      <c r="CF46" s="1193"/>
      <c r="CG46" s="1193"/>
      <c r="CH46" s="1193"/>
      <c r="CI46" s="1193"/>
      <c r="CJ46" s="1193"/>
      <c r="CK46" s="1193"/>
      <c r="CL46" s="1193"/>
      <c r="CM46" s="1193"/>
      <c r="CN46" s="1193"/>
      <c r="CO46" s="1193"/>
      <c r="CP46" s="1193"/>
      <c r="CQ46" s="1193"/>
      <c r="CR46" s="1193"/>
      <c r="CS46" s="1193"/>
      <c r="CT46" s="1193"/>
      <c r="CU46" s="1193"/>
      <c r="CV46" s="1193"/>
      <c r="CW46" s="1193"/>
      <c r="CX46" s="1193"/>
      <c r="CY46" s="1193"/>
      <c r="CZ46" s="1193"/>
      <c r="DA46" s="1193"/>
      <c r="DB46" s="1193"/>
      <c r="DC46" s="1194"/>
    </row>
    <row r="47" spans="2:109">
      <c r="B47" s="247"/>
      <c r="AN47" s="1195"/>
      <c r="AO47" s="1196"/>
      <c r="AP47" s="1196"/>
      <c r="AQ47" s="1196"/>
      <c r="AR47" s="1196"/>
      <c r="AS47" s="1196"/>
      <c r="AT47" s="1196"/>
      <c r="AU47" s="1196"/>
      <c r="AV47" s="1196"/>
      <c r="AW47" s="1196"/>
      <c r="AX47" s="1196"/>
      <c r="AY47" s="1196"/>
      <c r="AZ47" s="1196"/>
      <c r="BA47" s="1196"/>
      <c r="BB47" s="1196"/>
      <c r="BC47" s="1196"/>
      <c r="BD47" s="1196"/>
      <c r="BE47" s="1196"/>
      <c r="BF47" s="1196"/>
      <c r="BG47" s="1196"/>
      <c r="BH47" s="1196"/>
      <c r="BI47" s="1196"/>
      <c r="BJ47" s="1196"/>
      <c r="BK47" s="1196"/>
      <c r="BL47" s="1196"/>
      <c r="BM47" s="1196"/>
      <c r="BN47" s="1196"/>
      <c r="BO47" s="1196"/>
      <c r="BP47" s="1196"/>
      <c r="BQ47" s="1196"/>
      <c r="BR47" s="1196"/>
      <c r="BS47" s="1196"/>
      <c r="BT47" s="1196"/>
      <c r="BU47" s="1196"/>
      <c r="BV47" s="1196"/>
      <c r="BW47" s="1196"/>
      <c r="BX47" s="1196"/>
      <c r="BY47" s="1196"/>
      <c r="BZ47" s="1196"/>
      <c r="CA47" s="1196"/>
      <c r="CB47" s="1196"/>
      <c r="CC47" s="1196"/>
      <c r="CD47" s="1196"/>
      <c r="CE47" s="1196"/>
      <c r="CF47" s="1196"/>
      <c r="CG47" s="1196"/>
      <c r="CH47" s="1196"/>
      <c r="CI47" s="1196"/>
      <c r="CJ47" s="1196"/>
      <c r="CK47" s="1196"/>
      <c r="CL47" s="1196"/>
      <c r="CM47" s="1196"/>
      <c r="CN47" s="1196"/>
      <c r="CO47" s="1196"/>
      <c r="CP47" s="1196"/>
      <c r="CQ47" s="1196"/>
      <c r="CR47" s="1196"/>
      <c r="CS47" s="1196"/>
      <c r="CT47" s="1196"/>
      <c r="CU47" s="1196"/>
      <c r="CV47" s="1196"/>
      <c r="CW47" s="1196"/>
      <c r="CX47" s="1196"/>
      <c r="CY47" s="1196"/>
      <c r="CZ47" s="1196"/>
      <c r="DA47" s="1196"/>
      <c r="DB47" s="1196"/>
      <c r="DC47" s="1197"/>
    </row>
    <row r="48" spans="2:109">
      <c r="B48" s="247"/>
      <c r="H48" s="339"/>
      <c r="I48" s="339"/>
      <c r="J48" s="339"/>
      <c r="AN48" s="339"/>
      <c r="AO48" s="339"/>
      <c r="AP48" s="339"/>
      <c r="AZ48" s="339"/>
      <c r="BA48" s="339"/>
      <c r="BB48" s="339"/>
      <c r="BL48" s="339"/>
      <c r="BM48" s="339"/>
      <c r="BN48" s="339"/>
      <c r="BX48" s="339"/>
      <c r="BY48" s="339"/>
      <c r="BZ48" s="339"/>
      <c r="CJ48" s="339"/>
      <c r="CK48" s="339"/>
      <c r="CL48" s="339"/>
      <c r="CV48" s="339"/>
      <c r="CW48" s="339"/>
      <c r="CX48" s="339"/>
    </row>
    <row r="49" spans="1:109">
      <c r="B49" s="247"/>
      <c r="AN49" s="243" t="s">
        <v>576</v>
      </c>
    </row>
    <row r="50" spans="1:109">
      <c r="B50" s="247"/>
      <c r="G50" s="1181"/>
      <c r="H50" s="1181"/>
      <c r="I50" s="1181"/>
      <c r="J50" s="1181"/>
      <c r="K50" s="340"/>
      <c r="L50" s="340"/>
      <c r="M50" s="341"/>
      <c r="N50" s="341"/>
      <c r="AN50" s="1200"/>
      <c r="AO50" s="1201"/>
      <c r="AP50" s="1201"/>
      <c r="AQ50" s="1201"/>
      <c r="AR50" s="1201"/>
      <c r="AS50" s="1201"/>
      <c r="AT50" s="1201"/>
      <c r="AU50" s="1201"/>
      <c r="AV50" s="1201"/>
      <c r="AW50" s="1201"/>
      <c r="AX50" s="1201"/>
      <c r="AY50" s="1201"/>
      <c r="AZ50" s="1201"/>
      <c r="BA50" s="1201"/>
      <c r="BB50" s="1201"/>
      <c r="BC50" s="1201"/>
      <c r="BD50" s="1201"/>
      <c r="BE50" s="1201"/>
      <c r="BF50" s="1201"/>
      <c r="BG50" s="1201"/>
      <c r="BH50" s="1201"/>
      <c r="BI50" s="1201"/>
      <c r="BJ50" s="1201"/>
      <c r="BK50" s="1201"/>
      <c r="BL50" s="1201"/>
      <c r="BM50" s="1201"/>
      <c r="BN50" s="1201"/>
      <c r="BO50" s="1202"/>
      <c r="BP50" s="1187" t="s">
        <v>554</v>
      </c>
      <c r="BQ50" s="1187"/>
      <c r="BR50" s="1187"/>
      <c r="BS50" s="1187"/>
      <c r="BT50" s="1187"/>
      <c r="BU50" s="1187"/>
      <c r="BV50" s="1187"/>
      <c r="BW50" s="1187"/>
      <c r="BX50" s="1187" t="s">
        <v>555</v>
      </c>
      <c r="BY50" s="1187"/>
      <c r="BZ50" s="1187"/>
      <c r="CA50" s="1187"/>
      <c r="CB50" s="1187"/>
      <c r="CC50" s="1187"/>
      <c r="CD50" s="1187"/>
      <c r="CE50" s="1187"/>
      <c r="CF50" s="1187" t="s">
        <v>556</v>
      </c>
      <c r="CG50" s="1187"/>
      <c r="CH50" s="1187"/>
      <c r="CI50" s="1187"/>
      <c r="CJ50" s="1187"/>
      <c r="CK50" s="1187"/>
      <c r="CL50" s="1187"/>
      <c r="CM50" s="1187"/>
      <c r="CN50" s="1187" t="s">
        <v>557</v>
      </c>
      <c r="CO50" s="1187"/>
      <c r="CP50" s="1187"/>
      <c r="CQ50" s="1187"/>
      <c r="CR50" s="1187"/>
      <c r="CS50" s="1187"/>
      <c r="CT50" s="1187"/>
      <c r="CU50" s="1187"/>
      <c r="CV50" s="1187" t="s">
        <v>558</v>
      </c>
      <c r="CW50" s="1187"/>
      <c r="CX50" s="1187"/>
      <c r="CY50" s="1187"/>
      <c r="CZ50" s="1187"/>
      <c r="DA50" s="1187"/>
      <c r="DB50" s="1187"/>
      <c r="DC50" s="1187"/>
    </row>
    <row r="51" spans="1:109" ht="13.5" customHeight="1">
      <c r="B51" s="247"/>
      <c r="G51" s="1199"/>
      <c r="H51" s="1199"/>
      <c r="I51" s="1203"/>
      <c r="J51" s="1203"/>
      <c r="K51" s="1188"/>
      <c r="L51" s="1188"/>
      <c r="M51" s="1188"/>
      <c r="N51" s="1188"/>
      <c r="AM51" s="339"/>
      <c r="AN51" s="1186" t="s">
        <v>577</v>
      </c>
      <c r="AO51" s="1186"/>
      <c r="AP51" s="1186"/>
      <c r="AQ51" s="1186"/>
      <c r="AR51" s="1186"/>
      <c r="AS51" s="1186"/>
      <c r="AT51" s="1186"/>
      <c r="AU51" s="1186"/>
      <c r="AV51" s="1186"/>
      <c r="AW51" s="1186"/>
      <c r="AX51" s="1186"/>
      <c r="AY51" s="1186"/>
      <c r="AZ51" s="1186"/>
      <c r="BA51" s="1186"/>
      <c r="BB51" s="1186" t="s">
        <v>578</v>
      </c>
      <c r="BC51" s="1186"/>
      <c r="BD51" s="1186"/>
      <c r="BE51" s="1186"/>
      <c r="BF51" s="1186"/>
      <c r="BG51" s="1186"/>
      <c r="BH51" s="1186"/>
      <c r="BI51" s="1186"/>
      <c r="BJ51" s="1186"/>
      <c r="BK51" s="1186"/>
      <c r="BL51" s="1186"/>
      <c r="BM51" s="1186"/>
      <c r="BN51" s="1186"/>
      <c r="BO51" s="1186"/>
      <c r="BP51" s="1198"/>
      <c r="BQ51" s="1183"/>
      <c r="BR51" s="1183"/>
      <c r="BS51" s="1183"/>
      <c r="BT51" s="1183"/>
      <c r="BU51" s="1183"/>
      <c r="BV51" s="1183"/>
      <c r="BW51" s="1183"/>
      <c r="BX51" s="1198"/>
      <c r="BY51" s="1183"/>
      <c r="BZ51" s="1183"/>
      <c r="CA51" s="1183"/>
      <c r="CB51" s="1183"/>
      <c r="CC51" s="1183"/>
      <c r="CD51" s="1183"/>
      <c r="CE51" s="1183"/>
      <c r="CF51" s="1183">
        <v>116.3</v>
      </c>
      <c r="CG51" s="1183"/>
      <c r="CH51" s="1183"/>
      <c r="CI51" s="1183"/>
      <c r="CJ51" s="1183"/>
      <c r="CK51" s="1183"/>
      <c r="CL51" s="1183"/>
      <c r="CM51" s="1183"/>
      <c r="CN51" s="1183">
        <v>95.9</v>
      </c>
      <c r="CO51" s="1183"/>
      <c r="CP51" s="1183"/>
      <c r="CQ51" s="1183"/>
      <c r="CR51" s="1183"/>
      <c r="CS51" s="1183"/>
      <c r="CT51" s="1183"/>
      <c r="CU51" s="1183"/>
      <c r="CV51" s="1198"/>
      <c r="CW51" s="1183"/>
      <c r="CX51" s="1183"/>
      <c r="CY51" s="1183"/>
      <c r="CZ51" s="1183"/>
      <c r="DA51" s="1183"/>
      <c r="DB51" s="1183"/>
      <c r="DC51" s="1183"/>
    </row>
    <row r="52" spans="1:109">
      <c r="B52" s="247"/>
      <c r="G52" s="1199"/>
      <c r="H52" s="1199"/>
      <c r="I52" s="1203"/>
      <c r="J52" s="1203"/>
      <c r="K52" s="1188"/>
      <c r="L52" s="1188"/>
      <c r="M52" s="1188"/>
      <c r="N52" s="1188"/>
      <c r="AM52" s="339"/>
      <c r="AN52" s="1186"/>
      <c r="AO52" s="1186"/>
      <c r="AP52" s="1186"/>
      <c r="AQ52" s="1186"/>
      <c r="AR52" s="1186"/>
      <c r="AS52" s="1186"/>
      <c r="AT52" s="1186"/>
      <c r="AU52" s="1186"/>
      <c r="AV52" s="1186"/>
      <c r="AW52" s="1186"/>
      <c r="AX52" s="1186"/>
      <c r="AY52" s="1186"/>
      <c r="AZ52" s="1186"/>
      <c r="BA52" s="1186"/>
      <c r="BB52" s="1186"/>
      <c r="BC52" s="1186"/>
      <c r="BD52" s="1186"/>
      <c r="BE52" s="1186"/>
      <c r="BF52" s="1186"/>
      <c r="BG52" s="1186"/>
      <c r="BH52" s="1186"/>
      <c r="BI52" s="1186"/>
      <c r="BJ52" s="1186"/>
      <c r="BK52" s="1186"/>
      <c r="BL52" s="1186"/>
      <c r="BM52" s="1186"/>
      <c r="BN52" s="1186"/>
      <c r="BO52" s="1186"/>
      <c r="BP52" s="1183"/>
      <c r="BQ52" s="1183"/>
      <c r="BR52" s="1183"/>
      <c r="BS52" s="1183"/>
      <c r="BT52" s="1183"/>
      <c r="BU52" s="1183"/>
      <c r="BV52" s="1183"/>
      <c r="BW52" s="1183"/>
      <c r="BX52" s="1183"/>
      <c r="BY52" s="1183"/>
      <c r="BZ52" s="1183"/>
      <c r="CA52" s="1183"/>
      <c r="CB52" s="1183"/>
      <c r="CC52" s="1183"/>
      <c r="CD52" s="1183"/>
      <c r="CE52" s="1183"/>
      <c r="CF52" s="1183"/>
      <c r="CG52" s="1183"/>
      <c r="CH52" s="1183"/>
      <c r="CI52" s="1183"/>
      <c r="CJ52" s="1183"/>
      <c r="CK52" s="1183"/>
      <c r="CL52" s="1183"/>
      <c r="CM52" s="1183"/>
      <c r="CN52" s="1183"/>
      <c r="CO52" s="1183"/>
      <c r="CP52" s="1183"/>
      <c r="CQ52" s="1183"/>
      <c r="CR52" s="1183"/>
      <c r="CS52" s="1183"/>
      <c r="CT52" s="1183"/>
      <c r="CU52" s="1183"/>
      <c r="CV52" s="1183"/>
      <c r="CW52" s="1183"/>
      <c r="CX52" s="1183"/>
      <c r="CY52" s="1183"/>
      <c r="CZ52" s="1183"/>
      <c r="DA52" s="1183"/>
      <c r="DB52" s="1183"/>
      <c r="DC52" s="1183"/>
    </row>
    <row r="53" spans="1:109">
      <c r="A53" s="338"/>
      <c r="B53" s="247"/>
      <c r="G53" s="1199"/>
      <c r="H53" s="1199"/>
      <c r="I53" s="1181"/>
      <c r="J53" s="1181"/>
      <c r="K53" s="1188"/>
      <c r="L53" s="1188"/>
      <c r="M53" s="1188"/>
      <c r="N53" s="1188"/>
      <c r="AM53" s="339"/>
      <c r="AN53" s="1186"/>
      <c r="AO53" s="1186"/>
      <c r="AP53" s="1186"/>
      <c r="AQ53" s="1186"/>
      <c r="AR53" s="1186"/>
      <c r="AS53" s="1186"/>
      <c r="AT53" s="1186"/>
      <c r="AU53" s="1186"/>
      <c r="AV53" s="1186"/>
      <c r="AW53" s="1186"/>
      <c r="AX53" s="1186"/>
      <c r="AY53" s="1186"/>
      <c r="AZ53" s="1186"/>
      <c r="BA53" s="1186"/>
      <c r="BB53" s="1186" t="s">
        <v>579</v>
      </c>
      <c r="BC53" s="1186"/>
      <c r="BD53" s="1186"/>
      <c r="BE53" s="1186"/>
      <c r="BF53" s="1186"/>
      <c r="BG53" s="1186"/>
      <c r="BH53" s="1186"/>
      <c r="BI53" s="1186"/>
      <c r="BJ53" s="1186"/>
      <c r="BK53" s="1186"/>
      <c r="BL53" s="1186"/>
      <c r="BM53" s="1186"/>
      <c r="BN53" s="1186"/>
      <c r="BO53" s="1186"/>
      <c r="BP53" s="1198"/>
      <c r="BQ53" s="1183"/>
      <c r="BR53" s="1183"/>
      <c r="BS53" s="1183"/>
      <c r="BT53" s="1183"/>
      <c r="BU53" s="1183"/>
      <c r="BV53" s="1183"/>
      <c r="BW53" s="1183"/>
      <c r="BX53" s="1198"/>
      <c r="BY53" s="1183"/>
      <c r="BZ53" s="1183"/>
      <c r="CA53" s="1183"/>
      <c r="CB53" s="1183"/>
      <c r="CC53" s="1183"/>
      <c r="CD53" s="1183"/>
      <c r="CE53" s="1183"/>
      <c r="CF53" s="1183">
        <v>64</v>
      </c>
      <c r="CG53" s="1183"/>
      <c r="CH53" s="1183"/>
      <c r="CI53" s="1183"/>
      <c r="CJ53" s="1183"/>
      <c r="CK53" s="1183"/>
      <c r="CL53" s="1183"/>
      <c r="CM53" s="1183"/>
      <c r="CN53" s="1183">
        <v>66.400000000000006</v>
      </c>
      <c r="CO53" s="1183"/>
      <c r="CP53" s="1183"/>
      <c r="CQ53" s="1183"/>
      <c r="CR53" s="1183"/>
      <c r="CS53" s="1183"/>
      <c r="CT53" s="1183"/>
      <c r="CU53" s="1183"/>
      <c r="CV53" s="1198"/>
      <c r="CW53" s="1183"/>
      <c r="CX53" s="1183"/>
      <c r="CY53" s="1183"/>
      <c r="CZ53" s="1183"/>
      <c r="DA53" s="1183"/>
      <c r="DB53" s="1183"/>
      <c r="DC53" s="1183"/>
    </row>
    <row r="54" spans="1:109">
      <c r="A54" s="338"/>
      <c r="B54" s="247"/>
      <c r="G54" s="1199"/>
      <c r="H54" s="1199"/>
      <c r="I54" s="1181"/>
      <c r="J54" s="1181"/>
      <c r="K54" s="1188"/>
      <c r="L54" s="1188"/>
      <c r="M54" s="1188"/>
      <c r="N54" s="1188"/>
      <c r="AM54" s="339"/>
      <c r="AN54" s="1186"/>
      <c r="AO54" s="1186"/>
      <c r="AP54" s="1186"/>
      <c r="AQ54" s="1186"/>
      <c r="AR54" s="1186"/>
      <c r="AS54" s="1186"/>
      <c r="AT54" s="1186"/>
      <c r="AU54" s="1186"/>
      <c r="AV54" s="1186"/>
      <c r="AW54" s="1186"/>
      <c r="AX54" s="1186"/>
      <c r="AY54" s="1186"/>
      <c r="AZ54" s="1186"/>
      <c r="BA54" s="1186"/>
      <c r="BB54" s="1186"/>
      <c r="BC54" s="1186"/>
      <c r="BD54" s="1186"/>
      <c r="BE54" s="1186"/>
      <c r="BF54" s="1186"/>
      <c r="BG54" s="1186"/>
      <c r="BH54" s="1186"/>
      <c r="BI54" s="1186"/>
      <c r="BJ54" s="1186"/>
      <c r="BK54" s="1186"/>
      <c r="BL54" s="1186"/>
      <c r="BM54" s="1186"/>
      <c r="BN54" s="1186"/>
      <c r="BO54" s="1186"/>
      <c r="BP54" s="1183"/>
      <c r="BQ54" s="1183"/>
      <c r="BR54" s="1183"/>
      <c r="BS54" s="1183"/>
      <c r="BT54" s="1183"/>
      <c r="BU54" s="1183"/>
      <c r="BV54" s="1183"/>
      <c r="BW54" s="1183"/>
      <c r="BX54" s="1183"/>
      <c r="BY54" s="1183"/>
      <c r="BZ54" s="1183"/>
      <c r="CA54" s="1183"/>
      <c r="CB54" s="1183"/>
      <c r="CC54" s="1183"/>
      <c r="CD54" s="1183"/>
      <c r="CE54" s="1183"/>
      <c r="CF54" s="1183"/>
      <c r="CG54" s="1183"/>
      <c r="CH54" s="1183"/>
      <c r="CI54" s="1183"/>
      <c r="CJ54" s="1183"/>
      <c r="CK54" s="1183"/>
      <c r="CL54" s="1183"/>
      <c r="CM54" s="1183"/>
      <c r="CN54" s="1183"/>
      <c r="CO54" s="1183"/>
      <c r="CP54" s="1183"/>
      <c r="CQ54" s="1183"/>
      <c r="CR54" s="1183"/>
      <c r="CS54" s="1183"/>
      <c r="CT54" s="1183"/>
      <c r="CU54" s="1183"/>
      <c r="CV54" s="1183"/>
      <c r="CW54" s="1183"/>
      <c r="CX54" s="1183"/>
      <c r="CY54" s="1183"/>
      <c r="CZ54" s="1183"/>
      <c r="DA54" s="1183"/>
      <c r="DB54" s="1183"/>
      <c r="DC54" s="1183"/>
    </row>
    <row r="55" spans="1:109">
      <c r="A55" s="338"/>
      <c r="B55" s="247"/>
      <c r="G55" s="1181"/>
      <c r="H55" s="1181"/>
      <c r="I55" s="1181"/>
      <c r="J55" s="1181"/>
      <c r="K55" s="1188"/>
      <c r="L55" s="1188"/>
      <c r="M55" s="1188"/>
      <c r="N55" s="1188"/>
      <c r="AN55" s="1187" t="s">
        <v>580</v>
      </c>
      <c r="AO55" s="1187"/>
      <c r="AP55" s="1187"/>
      <c r="AQ55" s="1187"/>
      <c r="AR55" s="1187"/>
      <c r="AS55" s="1187"/>
      <c r="AT55" s="1187"/>
      <c r="AU55" s="1187"/>
      <c r="AV55" s="1187"/>
      <c r="AW55" s="1187"/>
      <c r="AX55" s="1187"/>
      <c r="AY55" s="1187"/>
      <c r="AZ55" s="1187"/>
      <c r="BA55" s="1187"/>
      <c r="BB55" s="1186" t="s">
        <v>578</v>
      </c>
      <c r="BC55" s="1186"/>
      <c r="BD55" s="1186"/>
      <c r="BE55" s="1186"/>
      <c r="BF55" s="1186"/>
      <c r="BG55" s="1186"/>
      <c r="BH55" s="1186"/>
      <c r="BI55" s="1186"/>
      <c r="BJ55" s="1186"/>
      <c r="BK55" s="1186"/>
      <c r="BL55" s="1186"/>
      <c r="BM55" s="1186"/>
      <c r="BN55" s="1186"/>
      <c r="BO55" s="1186"/>
      <c r="BP55" s="1198"/>
      <c r="BQ55" s="1183"/>
      <c r="BR55" s="1183"/>
      <c r="BS55" s="1183"/>
      <c r="BT55" s="1183"/>
      <c r="BU55" s="1183"/>
      <c r="BV55" s="1183"/>
      <c r="BW55" s="1183"/>
      <c r="BX55" s="1198"/>
      <c r="BY55" s="1183"/>
      <c r="BZ55" s="1183"/>
      <c r="CA55" s="1183"/>
      <c r="CB55" s="1183"/>
      <c r="CC55" s="1183"/>
      <c r="CD55" s="1183"/>
      <c r="CE55" s="1183"/>
      <c r="CF55" s="1183">
        <v>44.9</v>
      </c>
      <c r="CG55" s="1183"/>
      <c r="CH55" s="1183"/>
      <c r="CI55" s="1183"/>
      <c r="CJ55" s="1183"/>
      <c r="CK55" s="1183"/>
      <c r="CL55" s="1183"/>
      <c r="CM55" s="1183"/>
      <c r="CN55" s="1183">
        <v>44.9</v>
      </c>
      <c r="CO55" s="1183"/>
      <c r="CP55" s="1183"/>
      <c r="CQ55" s="1183"/>
      <c r="CR55" s="1183"/>
      <c r="CS55" s="1183"/>
      <c r="CT55" s="1183"/>
      <c r="CU55" s="1183"/>
      <c r="CV55" s="1198"/>
      <c r="CW55" s="1183"/>
      <c r="CX55" s="1183"/>
      <c r="CY55" s="1183"/>
      <c r="CZ55" s="1183"/>
      <c r="DA55" s="1183"/>
      <c r="DB55" s="1183"/>
      <c r="DC55" s="1183"/>
    </row>
    <row r="56" spans="1:109">
      <c r="A56" s="338"/>
      <c r="B56" s="247"/>
      <c r="G56" s="1181"/>
      <c r="H56" s="1181"/>
      <c r="I56" s="1181"/>
      <c r="J56" s="1181"/>
      <c r="K56" s="1188"/>
      <c r="L56" s="1188"/>
      <c r="M56" s="1188"/>
      <c r="N56" s="1188"/>
      <c r="AN56" s="1187"/>
      <c r="AO56" s="1187"/>
      <c r="AP56" s="1187"/>
      <c r="AQ56" s="1187"/>
      <c r="AR56" s="1187"/>
      <c r="AS56" s="1187"/>
      <c r="AT56" s="1187"/>
      <c r="AU56" s="1187"/>
      <c r="AV56" s="1187"/>
      <c r="AW56" s="1187"/>
      <c r="AX56" s="1187"/>
      <c r="AY56" s="1187"/>
      <c r="AZ56" s="1187"/>
      <c r="BA56" s="1187"/>
      <c r="BB56" s="1186"/>
      <c r="BC56" s="1186"/>
      <c r="BD56" s="1186"/>
      <c r="BE56" s="1186"/>
      <c r="BF56" s="1186"/>
      <c r="BG56" s="1186"/>
      <c r="BH56" s="1186"/>
      <c r="BI56" s="1186"/>
      <c r="BJ56" s="1186"/>
      <c r="BK56" s="1186"/>
      <c r="BL56" s="1186"/>
      <c r="BM56" s="1186"/>
      <c r="BN56" s="1186"/>
      <c r="BO56" s="1186"/>
      <c r="BP56" s="1183"/>
      <c r="BQ56" s="1183"/>
      <c r="BR56" s="1183"/>
      <c r="BS56" s="1183"/>
      <c r="BT56" s="1183"/>
      <c r="BU56" s="1183"/>
      <c r="BV56" s="1183"/>
      <c r="BW56" s="1183"/>
      <c r="BX56" s="1183"/>
      <c r="BY56" s="1183"/>
      <c r="BZ56" s="1183"/>
      <c r="CA56" s="1183"/>
      <c r="CB56" s="1183"/>
      <c r="CC56" s="1183"/>
      <c r="CD56" s="1183"/>
      <c r="CE56" s="1183"/>
      <c r="CF56" s="1183"/>
      <c r="CG56" s="1183"/>
      <c r="CH56" s="1183"/>
      <c r="CI56" s="1183"/>
      <c r="CJ56" s="1183"/>
      <c r="CK56" s="1183"/>
      <c r="CL56" s="1183"/>
      <c r="CM56" s="1183"/>
      <c r="CN56" s="1183"/>
      <c r="CO56" s="1183"/>
      <c r="CP56" s="1183"/>
      <c r="CQ56" s="1183"/>
      <c r="CR56" s="1183"/>
      <c r="CS56" s="1183"/>
      <c r="CT56" s="1183"/>
      <c r="CU56" s="1183"/>
      <c r="CV56" s="1183"/>
      <c r="CW56" s="1183"/>
      <c r="CX56" s="1183"/>
      <c r="CY56" s="1183"/>
      <c r="CZ56" s="1183"/>
      <c r="DA56" s="1183"/>
      <c r="DB56" s="1183"/>
      <c r="DC56" s="1183"/>
    </row>
    <row r="57" spans="1:109" s="338" customFormat="1">
      <c r="B57" s="342"/>
      <c r="G57" s="1181"/>
      <c r="H57" s="1181"/>
      <c r="I57" s="1184"/>
      <c r="J57" s="1184"/>
      <c r="K57" s="1188"/>
      <c r="L57" s="1188"/>
      <c r="M57" s="1188"/>
      <c r="N57" s="1188"/>
      <c r="AM57" s="243"/>
      <c r="AN57" s="1187"/>
      <c r="AO57" s="1187"/>
      <c r="AP57" s="1187"/>
      <c r="AQ57" s="1187"/>
      <c r="AR57" s="1187"/>
      <c r="AS57" s="1187"/>
      <c r="AT57" s="1187"/>
      <c r="AU57" s="1187"/>
      <c r="AV57" s="1187"/>
      <c r="AW57" s="1187"/>
      <c r="AX57" s="1187"/>
      <c r="AY57" s="1187"/>
      <c r="AZ57" s="1187"/>
      <c r="BA57" s="1187"/>
      <c r="BB57" s="1186" t="s">
        <v>579</v>
      </c>
      <c r="BC57" s="1186"/>
      <c r="BD57" s="1186"/>
      <c r="BE57" s="1186"/>
      <c r="BF57" s="1186"/>
      <c r="BG57" s="1186"/>
      <c r="BH57" s="1186"/>
      <c r="BI57" s="1186"/>
      <c r="BJ57" s="1186"/>
      <c r="BK57" s="1186"/>
      <c r="BL57" s="1186"/>
      <c r="BM57" s="1186"/>
      <c r="BN57" s="1186"/>
      <c r="BO57" s="1186"/>
      <c r="BP57" s="1198"/>
      <c r="BQ57" s="1183"/>
      <c r="BR57" s="1183"/>
      <c r="BS57" s="1183"/>
      <c r="BT57" s="1183"/>
      <c r="BU57" s="1183"/>
      <c r="BV57" s="1183"/>
      <c r="BW57" s="1183"/>
      <c r="BX57" s="1198"/>
      <c r="BY57" s="1183"/>
      <c r="BZ57" s="1183"/>
      <c r="CA57" s="1183"/>
      <c r="CB57" s="1183"/>
      <c r="CC57" s="1183"/>
      <c r="CD57" s="1183"/>
      <c r="CE57" s="1183"/>
      <c r="CF57" s="1183">
        <v>61.9</v>
      </c>
      <c r="CG57" s="1183"/>
      <c r="CH57" s="1183"/>
      <c r="CI57" s="1183"/>
      <c r="CJ57" s="1183"/>
      <c r="CK57" s="1183"/>
      <c r="CL57" s="1183"/>
      <c r="CM57" s="1183"/>
      <c r="CN57" s="1183">
        <v>62.6</v>
      </c>
      <c r="CO57" s="1183"/>
      <c r="CP57" s="1183"/>
      <c r="CQ57" s="1183"/>
      <c r="CR57" s="1183"/>
      <c r="CS57" s="1183"/>
      <c r="CT57" s="1183"/>
      <c r="CU57" s="1183"/>
      <c r="CV57" s="1198"/>
      <c r="CW57" s="1183"/>
      <c r="CX57" s="1183"/>
      <c r="CY57" s="1183"/>
      <c r="CZ57" s="1183"/>
      <c r="DA57" s="1183"/>
      <c r="DB57" s="1183"/>
      <c r="DC57" s="1183"/>
      <c r="DD57" s="343"/>
      <c r="DE57" s="342"/>
    </row>
    <row r="58" spans="1:109" s="338" customFormat="1">
      <c r="A58" s="243"/>
      <c r="B58" s="342"/>
      <c r="G58" s="1181"/>
      <c r="H58" s="1181"/>
      <c r="I58" s="1184"/>
      <c r="J58" s="1184"/>
      <c r="K58" s="1188"/>
      <c r="L58" s="1188"/>
      <c r="M58" s="1188"/>
      <c r="N58" s="1188"/>
      <c r="AM58" s="243"/>
      <c r="AN58" s="1187"/>
      <c r="AO58" s="1187"/>
      <c r="AP58" s="1187"/>
      <c r="AQ58" s="1187"/>
      <c r="AR58" s="1187"/>
      <c r="AS58" s="1187"/>
      <c r="AT58" s="1187"/>
      <c r="AU58" s="1187"/>
      <c r="AV58" s="1187"/>
      <c r="AW58" s="1187"/>
      <c r="AX58" s="1187"/>
      <c r="AY58" s="1187"/>
      <c r="AZ58" s="1187"/>
      <c r="BA58" s="1187"/>
      <c r="BB58" s="1186"/>
      <c r="BC58" s="1186"/>
      <c r="BD58" s="1186"/>
      <c r="BE58" s="1186"/>
      <c r="BF58" s="1186"/>
      <c r="BG58" s="1186"/>
      <c r="BH58" s="1186"/>
      <c r="BI58" s="1186"/>
      <c r="BJ58" s="1186"/>
      <c r="BK58" s="1186"/>
      <c r="BL58" s="1186"/>
      <c r="BM58" s="1186"/>
      <c r="BN58" s="1186"/>
      <c r="BO58" s="1186"/>
      <c r="BP58" s="1183"/>
      <c r="BQ58" s="1183"/>
      <c r="BR58" s="1183"/>
      <c r="BS58" s="1183"/>
      <c r="BT58" s="1183"/>
      <c r="BU58" s="1183"/>
      <c r="BV58" s="1183"/>
      <c r="BW58" s="1183"/>
      <c r="BX58" s="1183"/>
      <c r="BY58" s="1183"/>
      <c r="BZ58" s="1183"/>
      <c r="CA58" s="1183"/>
      <c r="CB58" s="1183"/>
      <c r="CC58" s="1183"/>
      <c r="CD58" s="1183"/>
      <c r="CE58" s="1183"/>
      <c r="CF58" s="1183"/>
      <c r="CG58" s="1183"/>
      <c r="CH58" s="1183"/>
      <c r="CI58" s="1183"/>
      <c r="CJ58" s="1183"/>
      <c r="CK58" s="1183"/>
      <c r="CL58" s="1183"/>
      <c r="CM58" s="1183"/>
      <c r="CN58" s="1183"/>
      <c r="CO58" s="1183"/>
      <c r="CP58" s="1183"/>
      <c r="CQ58" s="1183"/>
      <c r="CR58" s="1183"/>
      <c r="CS58" s="1183"/>
      <c r="CT58" s="1183"/>
      <c r="CU58" s="1183"/>
      <c r="CV58" s="1183"/>
      <c r="CW58" s="1183"/>
      <c r="CX58" s="1183"/>
      <c r="CY58" s="1183"/>
      <c r="CZ58" s="1183"/>
      <c r="DA58" s="1183"/>
      <c r="DB58" s="1183"/>
      <c r="DC58" s="1183"/>
      <c r="DD58" s="343"/>
      <c r="DE58" s="342"/>
    </row>
    <row r="59" spans="1:109" s="338" customFormat="1">
      <c r="A59" s="243"/>
      <c r="B59" s="342"/>
      <c r="K59" s="344"/>
      <c r="L59" s="344"/>
      <c r="M59" s="344"/>
      <c r="N59" s="344"/>
      <c r="AQ59" s="344"/>
      <c r="AR59" s="344"/>
      <c r="AS59" s="344"/>
      <c r="AT59" s="344"/>
      <c r="BC59" s="344"/>
      <c r="BD59" s="344"/>
      <c r="BE59" s="344"/>
      <c r="BF59" s="344"/>
      <c r="BO59" s="344"/>
      <c r="BP59" s="344"/>
      <c r="BQ59" s="344"/>
      <c r="BR59" s="344"/>
      <c r="CA59" s="344"/>
      <c r="CB59" s="344"/>
      <c r="CC59" s="344"/>
      <c r="CD59" s="344"/>
      <c r="CM59" s="344"/>
      <c r="CN59" s="344"/>
      <c r="CO59" s="344"/>
      <c r="CP59" s="344"/>
      <c r="CY59" s="344"/>
      <c r="CZ59" s="344"/>
      <c r="DA59" s="344"/>
      <c r="DB59" s="344"/>
      <c r="DC59" s="344"/>
      <c r="DD59" s="343"/>
      <c r="DE59" s="342"/>
    </row>
    <row r="60" spans="1:109" s="338" customFormat="1">
      <c r="A60" s="243"/>
      <c r="B60" s="342"/>
      <c r="K60" s="344"/>
      <c r="L60" s="344"/>
      <c r="M60" s="344"/>
      <c r="N60" s="344"/>
      <c r="AQ60" s="344"/>
      <c r="AR60" s="344"/>
      <c r="AS60" s="344"/>
      <c r="AT60" s="344"/>
      <c r="BC60" s="344"/>
      <c r="BD60" s="344"/>
      <c r="BE60" s="344"/>
      <c r="BF60" s="344"/>
      <c r="BO60" s="344"/>
      <c r="BP60" s="344"/>
      <c r="BQ60" s="344"/>
      <c r="BR60" s="344"/>
      <c r="CA60" s="344"/>
      <c r="CB60" s="344"/>
      <c r="CC60" s="344"/>
      <c r="CD60" s="344"/>
      <c r="CM60" s="344"/>
      <c r="CN60" s="344"/>
      <c r="CO60" s="344"/>
      <c r="CP60" s="344"/>
      <c r="CY60" s="344"/>
      <c r="CZ60" s="344"/>
      <c r="DA60" s="344"/>
      <c r="DB60" s="344"/>
      <c r="DC60" s="344"/>
      <c r="DD60" s="343"/>
      <c r="DE60" s="342"/>
    </row>
    <row r="61" spans="1:109" s="338" customFormat="1">
      <c r="A61" s="243"/>
      <c r="B61" s="345"/>
      <c r="C61" s="346"/>
      <c r="D61" s="346"/>
      <c r="E61" s="346"/>
      <c r="F61" s="346"/>
      <c r="G61" s="346"/>
      <c r="H61" s="346"/>
      <c r="I61" s="346"/>
      <c r="J61" s="346"/>
      <c r="K61" s="346"/>
      <c r="L61" s="346"/>
      <c r="M61" s="347"/>
      <c r="N61" s="347"/>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c r="AO61" s="346"/>
      <c r="AP61" s="346"/>
      <c r="AQ61" s="346"/>
      <c r="AR61" s="346"/>
      <c r="AS61" s="347"/>
      <c r="AT61" s="347"/>
      <c r="AU61" s="346"/>
      <c r="AV61" s="346"/>
      <c r="AW61" s="346"/>
      <c r="AX61" s="346"/>
      <c r="AY61" s="346"/>
      <c r="AZ61" s="346"/>
      <c r="BA61" s="346"/>
      <c r="BB61" s="346"/>
      <c r="BC61" s="346"/>
      <c r="BD61" s="346"/>
      <c r="BE61" s="347"/>
      <c r="BF61" s="347"/>
      <c r="BG61" s="346"/>
      <c r="BH61" s="346"/>
      <c r="BI61" s="346"/>
      <c r="BJ61" s="346"/>
      <c r="BK61" s="346"/>
      <c r="BL61" s="346"/>
      <c r="BM61" s="346"/>
      <c r="BN61" s="346"/>
      <c r="BO61" s="346"/>
      <c r="BP61" s="346"/>
      <c r="BQ61" s="347"/>
      <c r="BR61" s="347"/>
      <c r="BS61" s="346"/>
      <c r="BT61" s="346"/>
      <c r="BU61" s="346"/>
      <c r="BV61" s="346"/>
      <c r="BW61" s="346"/>
      <c r="BX61" s="346"/>
      <c r="BY61" s="346"/>
      <c r="BZ61" s="346"/>
      <c r="CA61" s="346"/>
      <c r="CB61" s="346"/>
      <c r="CC61" s="347"/>
      <c r="CD61" s="347"/>
      <c r="CE61" s="346"/>
      <c r="CF61" s="346"/>
      <c r="CG61" s="346"/>
      <c r="CH61" s="346"/>
      <c r="CI61" s="346"/>
      <c r="CJ61" s="346"/>
      <c r="CK61" s="346"/>
      <c r="CL61" s="346"/>
      <c r="CM61" s="346"/>
      <c r="CN61" s="346"/>
      <c r="CO61" s="347"/>
      <c r="CP61" s="347"/>
      <c r="CQ61" s="346"/>
      <c r="CR61" s="346"/>
      <c r="CS61" s="346"/>
      <c r="CT61" s="346"/>
      <c r="CU61" s="346"/>
      <c r="CV61" s="346"/>
      <c r="CW61" s="346"/>
      <c r="CX61" s="346"/>
      <c r="CY61" s="346"/>
      <c r="CZ61" s="346"/>
      <c r="DA61" s="347"/>
      <c r="DB61" s="347"/>
      <c r="DC61" s="347"/>
      <c r="DD61" s="348"/>
      <c r="DE61" s="342"/>
    </row>
    <row r="62" spans="1:109">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243"/>
    </row>
    <row r="63" spans="1:109" ht="17.25">
      <c r="B63" s="300" t="s">
        <v>581</v>
      </c>
    </row>
    <row r="64" spans="1:109">
      <c r="B64" s="247"/>
      <c r="G64" s="337"/>
      <c r="I64" s="349"/>
      <c r="J64" s="349"/>
      <c r="K64" s="349"/>
      <c r="L64" s="349"/>
      <c r="M64" s="349"/>
      <c r="N64" s="350"/>
      <c r="AM64" s="337"/>
      <c r="AN64" s="337" t="s">
        <v>575</v>
      </c>
      <c r="AP64" s="338"/>
      <c r="AQ64" s="338"/>
      <c r="AR64" s="338"/>
      <c r="AY64" s="337"/>
      <c r="BA64" s="338"/>
      <c r="BB64" s="338"/>
      <c r="BC64" s="338"/>
      <c r="BK64" s="337"/>
      <c r="BM64" s="338"/>
      <c r="BN64" s="338"/>
      <c r="BO64" s="338"/>
      <c r="BW64" s="337"/>
      <c r="BY64" s="338"/>
      <c r="BZ64" s="338"/>
      <c r="CA64" s="338"/>
      <c r="CI64" s="337"/>
      <c r="CK64" s="338"/>
      <c r="CL64" s="338"/>
      <c r="CM64" s="338"/>
      <c r="CU64" s="337"/>
      <c r="CW64" s="338"/>
      <c r="CX64" s="338"/>
      <c r="CY64" s="338"/>
    </row>
    <row r="65" spans="2:107">
      <c r="B65" s="247"/>
      <c r="AN65" s="1189" t="s">
        <v>582</v>
      </c>
      <c r="AO65" s="1190"/>
      <c r="AP65" s="1190"/>
      <c r="AQ65" s="1190"/>
      <c r="AR65" s="1190"/>
      <c r="AS65" s="1190"/>
      <c r="AT65" s="1190"/>
      <c r="AU65" s="1190"/>
      <c r="AV65" s="1190"/>
      <c r="AW65" s="1190"/>
      <c r="AX65" s="1190"/>
      <c r="AY65" s="1190"/>
      <c r="AZ65" s="1190"/>
      <c r="BA65" s="1190"/>
      <c r="BB65" s="1190"/>
      <c r="BC65" s="1190"/>
      <c r="BD65" s="1190"/>
      <c r="BE65" s="1190"/>
      <c r="BF65" s="1190"/>
      <c r="BG65" s="1190"/>
      <c r="BH65" s="1190"/>
      <c r="BI65" s="1190"/>
      <c r="BJ65" s="1190"/>
      <c r="BK65" s="1190"/>
      <c r="BL65" s="1190"/>
      <c r="BM65" s="1190"/>
      <c r="BN65" s="1190"/>
      <c r="BO65" s="1190"/>
      <c r="BP65" s="1190"/>
      <c r="BQ65" s="1190"/>
      <c r="BR65" s="1190"/>
      <c r="BS65" s="1190"/>
      <c r="BT65" s="1190"/>
      <c r="BU65" s="1190"/>
      <c r="BV65" s="1190"/>
      <c r="BW65" s="1190"/>
      <c r="BX65" s="1190"/>
      <c r="BY65" s="1190"/>
      <c r="BZ65" s="1190"/>
      <c r="CA65" s="1190"/>
      <c r="CB65" s="1190"/>
      <c r="CC65" s="1190"/>
      <c r="CD65" s="1190"/>
      <c r="CE65" s="1190"/>
      <c r="CF65" s="1190"/>
      <c r="CG65" s="1190"/>
      <c r="CH65" s="1190"/>
      <c r="CI65" s="1190"/>
      <c r="CJ65" s="1190"/>
      <c r="CK65" s="1190"/>
      <c r="CL65" s="1190"/>
      <c r="CM65" s="1190"/>
      <c r="CN65" s="1190"/>
      <c r="CO65" s="1190"/>
      <c r="CP65" s="1190"/>
      <c r="CQ65" s="1190"/>
      <c r="CR65" s="1190"/>
      <c r="CS65" s="1190"/>
      <c r="CT65" s="1190"/>
      <c r="CU65" s="1190"/>
      <c r="CV65" s="1190"/>
      <c r="CW65" s="1190"/>
      <c r="CX65" s="1190"/>
      <c r="CY65" s="1190"/>
      <c r="CZ65" s="1190"/>
      <c r="DA65" s="1190"/>
      <c r="DB65" s="1190"/>
      <c r="DC65" s="1191"/>
    </row>
    <row r="66" spans="2:107">
      <c r="B66" s="247"/>
      <c r="AN66" s="1192"/>
      <c r="AO66" s="1193"/>
      <c r="AP66" s="1193"/>
      <c r="AQ66" s="1193"/>
      <c r="AR66" s="1193"/>
      <c r="AS66" s="1193"/>
      <c r="AT66" s="1193"/>
      <c r="AU66" s="1193"/>
      <c r="AV66" s="1193"/>
      <c r="AW66" s="1193"/>
      <c r="AX66" s="1193"/>
      <c r="AY66" s="1193"/>
      <c r="AZ66" s="1193"/>
      <c r="BA66" s="1193"/>
      <c r="BB66" s="1193"/>
      <c r="BC66" s="1193"/>
      <c r="BD66" s="1193"/>
      <c r="BE66" s="1193"/>
      <c r="BF66" s="1193"/>
      <c r="BG66" s="1193"/>
      <c r="BH66" s="1193"/>
      <c r="BI66" s="1193"/>
      <c r="BJ66" s="1193"/>
      <c r="BK66" s="1193"/>
      <c r="BL66" s="1193"/>
      <c r="BM66" s="1193"/>
      <c r="BN66" s="1193"/>
      <c r="BO66" s="1193"/>
      <c r="BP66" s="1193"/>
      <c r="BQ66" s="1193"/>
      <c r="BR66" s="1193"/>
      <c r="BS66" s="1193"/>
      <c r="BT66" s="1193"/>
      <c r="BU66" s="1193"/>
      <c r="BV66" s="1193"/>
      <c r="BW66" s="1193"/>
      <c r="BX66" s="1193"/>
      <c r="BY66" s="1193"/>
      <c r="BZ66" s="1193"/>
      <c r="CA66" s="1193"/>
      <c r="CB66" s="1193"/>
      <c r="CC66" s="1193"/>
      <c r="CD66" s="1193"/>
      <c r="CE66" s="1193"/>
      <c r="CF66" s="1193"/>
      <c r="CG66" s="1193"/>
      <c r="CH66" s="1193"/>
      <c r="CI66" s="1193"/>
      <c r="CJ66" s="1193"/>
      <c r="CK66" s="1193"/>
      <c r="CL66" s="1193"/>
      <c r="CM66" s="1193"/>
      <c r="CN66" s="1193"/>
      <c r="CO66" s="1193"/>
      <c r="CP66" s="1193"/>
      <c r="CQ66" s="1193"/>
      <c r="CR66" s="1193"/>
      <c r="CS66" s="1193"/>
      <c r="CT66" s="1193"/>
      <c r="CU66" s="1193"/>
      <c r="CV66" s="1193"/>
      <c r="CW66" s="1193"/>
      <c r="CX66" s="1193"/>
      <c r="CY66" s="1193"/>
      <c r="CZ66" s="1193"/>
      <c r="DA66" s="1193"/>
      <c r="DB66" s="1193"/>
      <c r="DC66" s="1194"/>
    </row>
    <row r="67" spans="2:107">
      <c r="B67" s="247"/>
      <c r="AN67" s="1192"/>
      <c r="AO67" s="1193"/>
      <c r="AP67" s="1193"/>
      <c r="AQ67" s="1193"/>
      <c r="AR67" s="1193"/>
      <c r="AS67" s="1193"/>
      <c r="AT67" s="1193"/>
      <c r="AU67" s="1193"/>
      <c r="AV67" s="1193"/>
      <c r="AW67" s="1193"/>
      <c r="AX67" s="1193"/>
      <c r="AY67" s="1193"/>
      <c r="AZ67" s="1193"/>
      <c r="BA67" s="1193"/>
      <c r="BB67" s="1193"/>
      <c r="BC67" s="1193"/>
      <c r="BD67" s="1193"/>
      <c r="BE67" s="1193"/>
      <c r="BF67" s="1193"/>
      <c r="BG67" s="1193"/>
      <c r="BH67" s="1193"/>
      <c r="BI67" s="1193"/>
      <c r="BJ67" s="1193"/>
      <c r="BK67" s="1193"/>
      <c r="BL67" s="1193"/>
      <c r="BM67" s="1193"/>
      <c r="BN67" s="1193"/>
      <c r="BO67" s="1193"/>
      <c r="BP67" s="1193"/>
      <c r="BQ67" s="1193"/>
      <c r="BR67" s="1193"/>
      <c r="BS67" s="1193"/>
      <c r="BT67" s="1193"/>
      <c r="BU67" s="1193"/>
      <c r="BV67" s="1193"/>
      <c r="BW67" s="1193"/>
      <c r="BX67" s="1193"/>
      <c r="BY67" s="1193"/>
      <c r="BZ67" s="1193"/>
      <c r="CA67" s="1193"/>
      <c r="CB67" s="1193"/>
      <c r="CC67" s="1193"/>
      <c r="CD67" s="1193"/>
      <c r="CE67" s="1193"/>
      <c r="CF67" s="1193"/>
      <c r="CG67" s="1193"/>
      <c r="CH67" s="1193"/>
      <c r="CI67" s="1193"/>
      <c r="CJ67" s="1193"/>
      <c r="CK67" s="1193"/>
      <c r="CL67" s="1193"/>
      <c r="CM67" s="1193"/>
      <c r="CN67" s="1193"/>
      <c r="CO67" s="1193"/>
      <c r="CP67" s="1193"/>
      <c r="CQ67" s="1193"/>
      <c r="CR67" s="1193"/>
      <c r="CS67" s="1193"/>
      <c r="CT67" s="1193"/>
      <c r="CU67" s="1193"/>
      <c r="CV67" s="1193"/>
      <c r="CW67" s="1193"/>
      <c r="CX67" s="1193"/>
      <c r="CY67" s="1193"/>
      <c r="CZ67" s="1193"/>
      <c r="DA67" s="1193"/>
      <c r="DB67" s="1193"/>
      <c r="DC67" s="1194"/>
    </row>
    <row r="68" spans="2:107">
      <c r="B68" s="247"/>
      <c r="AN68" s="1192"/>
      <c r="AO68" s="1193"/>
      <c r="AP68" s="1193"/>
      <c r="AQ68" s="1193"/>
      <c r="AR68" s="1193"/>
      <c r="AS68" s="1193"/>
      <c r="AT68" s="1193"/>
      <c r="AU68" s="1193"/>
      <c r="AV68" s="1193"/>
      <c r="AW68" s="1193"/>
      <c r="AX68" s="1193"/>
      <c r="AY68" s="1193"/>
      <c r="AZ68" s="1193"/>
      <c r="BA68" s="1193"/>
      <c r="BB68" s="1193"/>
      <c r="BC68" s="1193"/>
      <c r="BD68" s="1193"/>
      <c r="BE68" s="1193"/>
      <c r="BF68" s="1193"/>
      <c r="BG68" s="1193"/>
      <c r="BH68" s="1193"/>
      <c r="BI68" s="1193"/>
      <c r="BJ68" s="1193"/>
      <c r="BK68" s="1193"/>
      <c r="BL68" s="1193"/>
      <c r="BM68" s="1193"/>
      <c r="BN68" s="1193"/>
      <c r="BO68" s="1193"/>
      <c r="BP68" s="1193"/>
      <c r="BQ68" s="1193"/>
      <c r="BR68" s="1193"/>
      <c r="BS68" s="1193"/>
      <c r="BT68" s="1193"/>
      <c r="BU68" s="1193"/>
      <c r="BV68" s="1193"/>
      <c r="BW68" s="1193"/>
      <c r="BX68" s="1193"/>
      <c r="BY68" s="1193"/>
      <c r="BZ68" s="1193"/>
      <c r="CA68" s="1193"/>
      <c r="CB68" s="1193"/>
      <c r="CC68" s="1193"/>
      <c r="CD68" s="1193"/>
      <c r="CE68" s="1193"/>
      <c r="CF68" s="1193"/>
      <c r="CG68" s="1193"/>
      <c r="CH68" s="1193"/>
      <c r="CI68" s="1193"/>
      <c r="CJ68" s="1193"/>
      <c r="CK68" s="1193"/>
      <c r="CL68" s="1193"/>
      <c r="CM68" s="1193"/>
      <c r="CN68" s="1193"/>
      <c r="CO68" s="1193"/>
      <c r="CP68" s="1193"/>
      <c r="CQ68" s="1193"/>
      <c r="CR68" s="1193"/>
      <c r="CS68" s="1193"/>
      <c r="CT68" s="1193"/>
      <c r="CU68" s="1193"/>
      <c r="CV68" s="1193"/>
      <c r="CW68" s="1193"/>
      <c r="CX68" s="1193"/>
      <c r="CY68" s="1193"/>
      <c r="CZ68" s="1193"/>
      <c r="DA68" s="1193"/>
      <c r="DB68" s="1193"/>
      <c r="DC68" s="1194"/>
    </row>
    <row r="69" spans="2:107">
      <c r="B69" s="247"/>
      <c r="AN69" s="1195"/>
      <c r="AO69" s="1196"/>
      <c r="AP69" s="1196"/>
      <c r="AQ69" s="1196"/>
      <c r="AR69" s="1196"/>
      <c r="AS69" s="1196"/>
      <c r="AT69" s="1196"/>
      <c r="AU69" s="1196"/>
      <c r="AV69" s="1196"/>
      <c r="AW69" s="1196"/>
      <c r="AX69" s="1196"/>
      <c r="AY69" s="1196"/>
      <c r="AZ69" s="1196"/>
      <c r="BA69" s="1196"/>
      <c r="BB69" s="1196"/>
      <c r="BC69" s="1196"/>
      <c r="BD69" s="1196"/>
      <c r="BE69" s="1196"/>
      <c r="BF69" s="1196"/>
      <c r="BG69" s="1196"/>
      <c r="BH69" s="1196"/>
      <c r="BI69" s="1196"/>
      <c r="BJ69" s="1196"/>
      <c r="BK69" s="1196"/>
      <c r="BL69" s="1196"/>
      <c r="BM69" s="1196"/>
      <c r="BN69" s="1196"/>
      <c r="BO69" s="1196"/>
      <c r="BP69" s="1196"/>
      <c r="BQ69" s="1196"/>
      <c r="BR69" s="1196"/>
      <c r="BS69" s="1196"/>
      <c r="BT69" s="1196"/>
      <c r="BU69" s="1196"/>
      <c r="BV69" s="1196"/>
      <c r="BW69" s="1196"/>
      <c r="BX69" s="1196"/>
      <c r="BY69" s="1196"/>
      <c r="BZ69" s="1196"/>
      <c r="CA69" s="1196"/>
      <c r="CB69" s="1196"/>
      <c r="CC69" s="1196"/>
      <c r="CD69" s="1196"/>
      <c r="CE69" s="1196"/>
      <c r="CF69" s="1196"/>
      <c r="CG69" s="1196"/>
      <c r="CH69" s="1196"/>
      <c r="CI69" s="1196"/>
      <c r="CJ69" s="1196"/>
      <c r="CK69" s="1196"/>
      <c r="CL69" s="1196"/>
      <c r="CM69" s="1196"/>
      <c r="CN69" s="1196"/>
      <c r="CO69" s="1196"/>
      <c r="CP69" s="1196"/>
      <c r="CQ69" s="1196"/>
      <c r="CR69" s="1196"/>
      <c r="CS69" s="1196"/>
      <c r="CT69" s="1196"/>
      <c r="CU69" s="1196"/>
      <c r="CV69" s="1196"/>
      <c r="CW69" s="1196"/>
      <c r="CX69" s="1196"/>
      <c r="CY69" s="1196"/>
      <c r="CZ69" s="1196"/>
      <c r="DA69" s="1196"/>
      <c r="DB69" s="1196"/>
      <c r="DC69" s="1197"/>
    </row>
    <row r="70" spans="2:107">
      <c r="B70" s="247"/>
      <c r="H70" s="351"/>
      <c r="I70" s="351"/>
      <c r="J70" s="352"/>
      <c r="K70" s="352"/>
      <c r="L70" s="353"/>
      <c r="M70" s="352"/>
      <c r="N70" s="353"/>
      <c r="AN70" s="339"/>
      <c r="AO70" s="339"/>
      <c r="AP70" s="339"/>
      <c r="AZ70" s="339"/>
      <c r="BA70" s="339"/>
      <c r="BB70" s="339"/>
      <c r="BL70" s="339"/>
      <c r="BM70" s="339"/>
      <c r="BN70" s="339"/>
      <c r="BX70" s="339"/>
      <c r="BY70" s="339"/>
      <c r="BZ70" s="339"/>
      <c r="CJ70" s="339"/>
      <c r="CK70" s="339"/>
      <c r="CL70" s="339"/>
      <c r="CV70" s="339"/>
      <c r="CW70" s="339"/>
      <c r="CX70" s="339"/>
    </row>
    <row r="71" spans="2:107">
      <c r="B71" s="247"/>
      <c r="G71" s="354"/>
      <c r="I71" s="355"/>
      <c r="J71" s="352"/>
      <c r="K71" s="352"/>
      <c r="L71" s="353"/>
      <c r="M71" s="352"/>
      <c r="N71" s="353"/>
      <c r="AM71" s="354"/>
      <c r="AN71" s="243" t="s">
        <v>576</v>
      </c>
    </row>
    <row r="72" spans="2:107">
      <c r="B72" s="247"/>
      <c r="G72" s="1181"/>
      <c r="H72" s="1181"/>
      <c r="I72" s="1181"/>
      <c r="J72" s="1181"/>
      <c r="K72" s="340"/>
      <c r="L72" s="340"/>
      <c r="M72" s="341"/>
      <c r="N72" s="341"/>
      <c r="AN72" s="1200"/>
      <c r="AO72" s="1201"/>
      <c r="AP72" s="1201"/>
      <c r="AQ72" s="1201"/>
      <c r="AR72" s="1201"/>
      <c r="AS72" s="1201"/>
      <c r="AT72" s="1201"/>
      <c r="AU72" s="1201"/>
      <c r="AV72" s="1201"/>
      <c r="AW72" s="1201"/>
      <c r="AX72" s="1201"/>
      <c r="AY72" s="1201"/>
      <c r="AZ72" s="1201"/>
      <c r="BA72" s="1201"/>
      <c r="BB72" s="1201"/>
      <c r="BC72" s="1201"/>
      <c r="BD72" s="1201"/>
      <c r="BE72" s="1201"/>
      <c r="BF72" s="1201"/>
      <c r="BG72" s="1201"/>
      <c r="BH72" s="1201"/>
      <c r="BI72" s="1201"/>
      <c r="BJ72" s="1201"/>
      <c r="BK72" s="1201"/>
      <c r="BL72" s="1201"/>
      <c r="BM72" s="1201"/>
      <c r="BN72" s="1201"/>
      <c r="BO72" s="1202"/>
      <c r="BP72" s="1187" t="s">
        <v>554</v>
      </c>
      <c r="BQ72" s="1187"/>
      <c r="BR72" s="1187"/>
      <c r="BS72" s="1187"/>
      <c r="BT72" s="1187"/>
      <c r="BU72" s="1187"/>
      <c r="BV72" s="1187"/>
      <c r="BW72" s="1187"/>
      <c r="BX72" s="1187" t="s">
        <v>555</v>
      </c>
      <c r="BY72" s="1187"/>
      <c r="BZ72" s="1187"/>
      <c r="CA72" s="1187"/>
      <c r="CB72" s="1187"/>
      <c r="CC72" s="1187"/>
      <c r="CD72" s="1187"/>
      <c r="CE72" s="1187"/>
      <c r="CF72" s="1187" t="s">
        <v>556</v>
      </c>
      <c r="CG72" s="1187"/>
      <c r="CH72" s="1187"/>
      <c r="CI72" s="1187"/>
      <c r="CJ72" s="1187"/>
      <c r="CK72" s="1187"/>
      <c r="CL72" s="1187"/>
      <c r="CM72" s="1187"/>
      <c r="CN72" s="1187" t="s">
        <v>557</v>
      </c>
      <c r="CO72" s="1187"/>
      <c r="CP72" s="1187"/>
      <c r="CQ72" s="1187"/>
      <c r="CR72" s="1187"/>
      <c r="CS72" s="1187"/>
      <c r="CT72" s="1187"/>
      <c r="CU72" s="1187"/>
      <c r="CV72" s="1187" t="s">
        <v>558</v>
      </c>
      <c r="CW72" s="1187"/>
      <c r="CX72" s="1187"/>
      <c r="CY72" s="1187"/>
      <c r="CZ72" s="1187"/>
      <c r="DA72" s="1187"/>
      <c r="DB72" s="1187"/>
      <c r="DC72" s="1187"/>
    </row>
    <row r="73" spans="2:107">
      <c r="B73" s="247"/>
      <c r="G73" s="1199"/>
      <c r="H73" s="1199"/>
      <c r="I73" s="1199"/>
      <c r="J73" s="1199"/>
      <c r="K73" s="1182"/>
      <c r="L73" s="1182"/>
      <c r="M73" s="1182"/>
      <c r="N73" s="1182"/>
      <c r="AM73" s="339"/>
      <c r="AN73" s="1186" t="s">
        <v>577</v>
      </c>
      <c r="AO73" s="1186"/>
      <c r="AP73" s="1186"/>
      <c r="AQ73" s="1186"/>
      <c r="AR73" s="1186"/>
      <c r="AS73" s="1186"/>
      <c r="AT73" s="1186"/>
      <c r="AU73" s="1186"/>
      <c r="AV73" s="1186"/>
      <c r="AW73" s="1186"/>
      <c r="AX73" s="1186"/>
      <c r="AY73" s="1186"/>
      <c r="AZ73" s="1186"/>
      <c r="BA73" s="1186"/>
      <c r="BB73" s="1186" t="s">
        <v>578</v>
      </c>
      <c r="BC73" s="1186"/>
      <c r="BD73" s="1186"/>
      <c r="BE73" s="1186"/>
      <c r="BF73" s="1186"/>
      <c r="BG73" s="1186"/>
      <c r="BH73" s="1186"/>
      <c r="BI73" s="1186"/>
      <c r="BJ73" s="1186"/>
      <c r="BK73" s="1186"/>
      <c r="BL73" s="1186"/>
      <c r="BM73" s="1186"/>
      <c r="BN73" s="1186"/>
      <c r="BO73" s="1186"/>
      <c r="BP73" s="1183">
        <v>128.5</v>
      </c>
      <c r="BQ73" s="1183"/>
      <c r="BR73" s="1183"/>
      <c r="BS73" s="1183"/>
      <c r="BT73" s="1183"/>
      <c r="BU73" s="1183"/>
      <c r="BV73" s="1183"/>
      <c r="BW73" s="1183"/>
      <c r="BX73" s="1183">
        <v>130.4</v>
      </c>
      <c r="BY73" s="1183"/>
      <c r="BZ73" s="1183"/>
      <c r="CA73" s="1183"/>
      <c r="CB73" s="1183"/>
      <c r="CC73" s="1183"/>
      <c r="CD73" s="1183"/>
      <c r="CE73" s="1183"/>
      <c r="CF73" s="1183">
        <v>116.3</v>
      </c>
      <c r="CG73" s="1183"/>
      <c r="CH73" s="1183"/>
      <c r="CI73" s="1183"/>
      <c r="CJ73" s="1183"/>
      <c r="CK73" s="1183"/>
      <c r="CL73" s="1183"/>
      <c r="CM73" s="1183"/>
      <c r="CN73" s="1183">
        <v>95.9</v>
      </c>
      <c r="CO73" s="1183"/>
      <c r="CP73" s="1183"/>
      <c r="CQ73" s="1183"/>
      <c r="CR73" s="1183"/>
      <c r="CS73" s="1183"/>
      <c r="CT73" s="1183"/>
      <c r="CU73" s="1183"/>
      <c r="CV73" s="1183">
        <v>73</v>
      </c>
      <c r="CW73" s="1183"/>
      <c r="CX73" s="1183"/>
      <c r="CY73" s="1183"/>
      <c r="CZ73" s="1183"/>
      <c r="DA73" s="1183"/>
      <c r="DB73" s="1183"/>
      <c r="DC73" s="1183"/>
    </row>
    <row r="74" spans="2:107">
      <c r="B74" s="247"/>
      <c r="G74" s="1199"/>
      <c r="H74" s="1199"/>
      <c r="I74" s="1199"/>
      <c r="J74" s="1199"/>
      <c r="K74" s="1182"/>
      <c r="L74" s="1182"/>
      <c r="M74" s="1182"/>
      <c r="N74" s="1182"/>
      <c r="AM74" s="339"/>
      <c r="AN74" s="1186"/>
      <c r="AO74" s="1186"/>
      <c r="AP74" s="1186"/>
      <c r="AQ74" s="1186"/>
      <c r="AR74" s="1186"/>
      <c r="AS74" s="1186"/>
      <c r="AT74" s="1186"/>
      <c r="AU74" s="1186"/>
      <c r="AV74" s="1186"/>
      <c r="AW74" s="1186"/>
      <c r="AX74" s="1186"/>
      <c r="AY74" s="1186"/>
      <c r="AZ74" s="1186"/>
      <c r="BA74" s="1186"/>
      <c r="BB74" s="1186"/>
      <c r="BC74" s="1186"/>
      <c r="BD74" s="1186"/>
      <c r="BE74" s="1186"/>
      <c r="BF74" s="1186"/>
      <c r="BG74" s="1186"/>
      <c r="BH74" s="1186"/>
      <c r="BI74" s="1186"/>
      <c r="BJ74" s="1186"/>
      <c r="BK74" s="1186"/>
      <c r="BL74" s="1186"/>
      <c r="BM74" s="1186"/>
      <c r="BN74" s="1186"/>
      <c r="BO74" s="1186"/>
      <c r="BP74" s="1183"/>
      <c r="BQ74" s="1183"/>
      <c r="BR74" s="1183"/>
      <c r="BS74" s="1183"/>
      <c r="BT74" s="1183"/>
      <c r="BU74" s="1183"/>
      <c r="BV74" s="1183"/>
      <c r="BW74" s="1183"/>
      <c r="BX74" s="1183"/>
      <c r="BY74" s="1183"/>
      <c r="BZ74" s="1183"/>
      <c r="CA74" s="1183"/>
      <c r="CB74" s="1183"/>
      <c r="CC74" s="1183"/>
      <c r="CD74" s="1183"/>
      <c r="CE74" s="1183"/>
      <c r="CF74" s="1183"/>
      <c r="CG74" s="1183"/>
      <c r="CH74" s="1183"/>
      <c r="CI74" s="1183"/>
      <c r="CJ74" s="1183"/>
      <c r="CK74" s="1183"/>
      <c r="CL74" s="1183"/>
      <c r="CM74" s="1183"/>
      <c r="CN74" s="1183"/>
      <c r="CO74" s="1183"/>
      <c r="CP74" s="1183"/>
      <c r="CQ74" s="1183"/>
      <c r="CR74" s="1183"/>
      <c r="CS74" s="1183"/>
      <c r="CT74" s="1183"/>
      <c r="CU74" s="1183"/>
      <c r="CV74" s="1183"/>
      <c r="CW74" s="1183"/>
      <c r="CX74" s="1183"/>
      <c r="CY74" s="1183"/>
      <c r="CZ74" s="1183"/>
      <c r="DA74" s="1183"/>
      <c r="DB74" s="1183"/>
      <c r="DC74" s="1183"/>
    </row>
    <row r="75" spans="2:107">
      <c r="B75" s="247"/>
      <c r="G75" s="1199"/>
      <c r="H75" s="1199"/>
      <c r="I75" s="1181"/>
      <c r="J75" s="1181"/>
      <c r="K75" s="1188"/>
      <c r="L75" s="1188"/>
      <c r="M75" s="1188"/>
      <c r="N75" s="1188"/>
      <c r="AM75" s="339"/>
      <c r="AN75" s="1186"/>
      <c r="AO75" s="1186"/>
      <c r="AP75" s="1186"/>
      <c r="AQ75" s="1186"/>
      <c r="AR75" s="1186"/>
      <c r="AS75" s="1186"/>
      <c r="AT75" s="1186"/>
      <c r="AU75" s="1186"/>
      <c r="AV75" s="1186"/>
      <c r="AW75" s="1186"/>
      <c r="AX75" s="1186"/>
      <c r="AY75" s="1186"/>
      <c r="AZ75" s="1186"/>
      <c r="BA75" s="1186"/>
      <c r="BB75" s="1186" t="s">
        <v>583</v>
      </c>
      <c r="BC75" s="1186"/>
      <c r="BD75" s="1186"/>
      <c r="BE75" s="1186"/>
      <c r="BF75" s="1186"/>
      <c r="BG75" s="1186"/>
      <c r="BH75" s="1186"/>
      <c r="BI75" s="1186"/>
      <c r="BJ75" s="1186"/>
      <c r="BK75" s="1186"/>
      <c r="BL75" s="1186"/>
      <c r="BM75" s="1186"/>
      <c r="BN75" s="1186"/>
      <c r="BO75" s="1186"/>
      <c r="BP75" s="1183">
        <v>18.399999999999999</v>
      </c>
      <c r="BQ75" s="1183"/>
      <c r="BR75" s="1183"/>
      <c r="BS75" s="1183"/>
      <c r="BT75" s="1183"/>
      <c r="BU75" s="1183"/>
      <c r="BV75" s="1183"/>
      <c r="BW75" s="1183"/>
      <c r="BX75" s="1183">
        <v>17</v>
      </c>
      <c r="BY75" s="1183"/>
      <c r="BZ75" s="1183"/>
      <c r="CA75" s="1183"/>
      <c r="CB75" s="1183"/>
      <c r="CC75" s="1183"/>
      <c r="CD75" s="1183"/>
      <c r="CE75" s="1183"/>
      <c r="CF75" s="1183">
        <v>15</v>
      </c>
      <c r="CG75" s="1183"/>
      <c r="CH75" s="1183"/>
      <c r="CI75" s="1183"/>
      <c r="CJ75" s="1183"/>
      <c r="CK75" s="1183"/>
      <c r="CL75" s="1183"/>
      <c r="CM75" s="1183"/>
      <c r="CN75" s="1183">
        <v>13.2</v>
      </c>
      <c r="CO75" s="1183"/>
      <c r="CP75" s="1183"/>
      <c r="CQ75" s="1183"/>
      <c r="CR75" s="1183"/>
      <c r="CS75" s="1183"/>
      <c r="CT75" s="1183"/>
      <c r="CU75" s="1183"/>
      <c r="CV75" s="1183">
        <v>10.7</v>
      </c>
      <c r="CW75" s="1183"/>
      <c r="CX75" s="1183"/>
      <c r="CY75" s="1183"/>
      <c r="CZ75" s="1183"/>
      <c r="DA75" s="1183"/>
      <c r="DB75" s="1183"/>
      <c r="DC75" s="1183"/>
    </row>
    <row r="76" spans="2:107">
      <c r="B76" s="247"/>
      <c r="G76" s="1199"/>
      <c r="H76" s="1199"/>
      <c r="I76" s="1181"/>
      <c r="J76" s="1181"/>
      <c r="K76" s="1188"/>
      <c r="L76" s="1188"/>
      <c r="M76" s="1188"/>
      <c r="N76" s="1188"/>
      <c r="AM76" s="339"/>
      <c r="AN76" s="1186"/>
      <c r="AO76" s="1186"/>
      <c r="AP76" s="1186"/>
      <c r="AQ76" s="1186"/>
      <c r="AR76" s="1186"/>
      <c r="AS76" s="1186"/>
      <c r="AT76" s="1186"/>
      <c r="AU76" s="1186"/>
      <c r="AV76" s="1186"/>
      <c r="AW76" s="1186"/>
      <c r="AX76" s="1186"/>
      <c r="AY76" s="1186"/>
      <c r="AZ76" s="1186"/>
      <c r="BA76" s="1186"/>
      <c r="BB76" s="1186"/>
      <c r="BC76" s="1186"/>
      <c r="BD76" s="1186"/>
      <c r="BE76" s="1186"/>
      <c r="BF76" s="1186"/>
      <c r="BG76" s="1186"/>
      <c r="BH76" s="1186"/>
      <c r="BI76" s="1186"/>
      <c r="BJ76" s="1186"/>
      <c r="BK76" s="1186"/>
      <c r="BL76" s="1186"/>
      <c r="BM76" s="1186"/>
      <c r="BN76" s="1186"/>
      <c r="BO76" s="1186"/>
      <c r="BP76" s="1183"/>
      <c r="BQ76" s="1183"/>
      <c r="BR76" s="1183"/>
      <c r="BS76" s="1183"/>
      <c r="BT76" s="1183"/>
      <c r="BU76" s="1183"/>
      <c r="BV76" s="1183"/>
      <c r="BW76" s="1183"/>
      <c r="BX76" s="1183"/>
      <c r="BY76" s="1183"/>
      <c r="BZ76" s="1183"/>
      <c r="CA76" s="1183"/>
      <c r="CB76" s="1183"/>
      <c r="CC76" s="1183"/>
      <c r="CD76" s="1183"/>
      <c r="CE76" s="1183"/>
      <c r="CF76" s="1183"/>
      <c r="CG76" s="1183"/>
      <c r="CH76" s="1183"/>
      <c r="CI76" s="1183"/>
      <c r="CJ76" s="1183"/>
      <c r="CK76" s="1183"/>
      <c r="CL76" s="1183"/>
      <c r="CM76" s="1183"/>
      <c r="CN76" s="1183"/>
      <c r="CO76" s="1183"/>
      <c r="CP76" s="1183"/>
      <c r="CQ76" s="1183"/>
      <c r="CR76" s="1183"/>
      <c r="CS76" s="1183"/>
      <c r="CT76" s="1183"/>
      <c r="CU76" s="1183"/>
      <c r="CV76" s="1183"/>
      <c r="CW76" s="1183"/>
      <c r="CX76" s="1183"/>
      <c r="CY76" s="1183"/>
      <c r="CZ76" s="1183"/>
      <c r="DA76" s="1183"/>
      <c r="DB76" s="1183"/>
      <c r="DC76" s="1183"/>
    </row>
    <row r="77" spans="2:107">
      <c r="B77" s="247"/>
      <c r="G77" s="1181"/>
      <c r="H77" s="1181"/>
      <c r="I77" s="1181"/>
      <c r="J77" s="1181"/>
      <c r="K77" s="1182"/>
      <c r="L77" s="1182"/>
      <c r="M77" s="1182"/>
      <c r="N77" s="1182"/>
      <c r="AN77" s="1187" t="s">
        <v>580</v>
      </c>
      <c r="AO77" s="1187"/>
      <c r="AP77" s="1187"/>
      <c r="AQ77" s="1187"/>
      <c r="AR77" s="1187"/>
      <c r="AS77" s="1187"/>
      <c r="AT77" s="1187"/>
      <c r="AU77" s="1187"/>
      <c r="AV77" s="1187"/>
      <c r="AW77" s="1187"/>
      <c r="AX77" s="1187"/>
      <c r="AY77" s="1187"/>
      <c r="AZ77" s="1187"/>
      <c r="BA77" s="1187"/>
      <c r="BB77" s="1186" t="s">
        <v>578</v>
      </c>
      <c r="BC77" s="1186"/>
      <c r="BD77" s="1186"/>
      <c r="BE77" s="1186"/>
      <c r="BF77" s="1186"/>
      <c r="BG77" s="1186"/>
      <c r="BH77" s="1186"/>
      <c r="BI77" s="1186"/>
      <c r="BJ77" s="1186"/>
      <c r="BK77" s="1186"/>
      <c r="BL77" s="1186"/>
      <c r="BM77" s="1186"/>
      <c r="BN77" s="1186"/>
      <c r="BO77" s="1186"/>
      <c r="BP77" s="1183">
        <v>54.6</v>
      </c>
      <c r="BQ77" s="1183"/>
      <c r="BR77" s="1183"/>
      <c r="BS77" s="1183"/>
      <c r="BT77" s="1183"/>
      <c r="BU77" s="1183"/>
      <c r="BV77" s="1183"/>
      <c r="BW77" s="1183"/>
      <c r="BX77" s="1183">
        <v>48.7</v>
      </c>
      <c r="BY77" s="1183"/>
      <c r="BZ77" s="1183"/>
      <c r="CA77" s="1183"/>
      <c r="CB77" s="1183"/>
      <c r="CC77" s="1183"/>
      <c r="CD77" s="1183"/>
      <c r="CE77" s="1183"/>
      <c r="CF77" s="1183">
        <v>44.9</v>
      </c>
      <c r="CG77" s="1183"/>
      <c r="CH77" s="1183"/>
      <c r="CI77" s="1183"/>
      <c r="CJ77" s="1183"/>
      <c r="CK77" s="1183"/>
      <c r="CL77" s="1183"/>
      <c r="CM77" s="1183"/>
      <c r="CN77" s="1183">
        <v>44.9</v>
      </c>
      <c r="CO77" s="1183"/>
      <c r="CP77" s="1183"/>
      <c r="CQ77" s="1183"/>
      <c r="CR77" s="1183"/>
      <c r="CS77" s="1183"/>
      <c r="CT77" s="1183"/>
      <c r="CU77" s="1183"/>
      <c r="CV77" s="1183">
        <v>40.799999999999997</v>
      </c>
      <c r="CW77" s="1183"/>
      <c r="CX77" s="1183"/>
      <c r="CY77" s="1183"/>
      <c r="CZ77" s="1183"/>
      <c r="DA77" s="1183"/>
      <c r="DB77" s="1183"/>
      <c r="DC77" s="1183"/>
    </row>
    <row r="78" spans="2:107">
      <c r="B78" s="247"/>
      <c r="G78" s="1181"/>
      <c r="H78" s="1181"/>
      <c r="I78" s="1181"/>
      <c r="J78" s="1181"/>
      <c r="K78" s="1182"/>
      <c r="L78" s="1182"/>
      <c r="M78" s="1182"/>
      <c r="N78" s="1182"/>
      <c r="AN78" s="1187"/>
      <c r="AO78" s="1187"/>
      <c r="AP78" s="1187"/>
      <c r="AQ78" s="1187"/>
      <c r="AR78" s="1187"/>
      <c r="AS78" s="1187"/>
      <c r="AT78" s="1187"/>
      <c r="AU78" s="1187"/>
      <c r="AV78" s="1187"/>
      <c r="AW78" s="1187"/>
      <c r="AX78" s="1187"/>
      <c r="AY78" s="1187"/>
      <c r="AZ78" s="1187"/>
      <c r="BA78" s="1187"/>
      <c r="BB78" s="1186"/>
      <c r="BC78" s="1186"/>
      <c r="BD78" s="1186"/>
      <c r="BE78" s="1186"/>
      <c r="BF78" s="1186"/>
      <c r="BG78" s="1186"/>
      <c r="BH78" s="1186"/>
      <c r="BI78" s="1186"/>
      <c r="BJ78" s="1186"/>
      <c r="BK78" s="1186"/>
      <c r="BL78" s="1186"/>
      <c r="BM78" s="1186"/>
      <c r="BN78" s="1186"/>
      <c r="BO78" s="1186"/>
      <c r="BP78" s="1183"/>
      <c r="BQ78" s="1183"/>
      <c r="BR78" s="1183"/>
      <c r="BS78" s="1183"/>
      <c r="BT78" s="1183"/>
      <c r="BU78" s="1183"/>
      <c r="BV78" s="1183"/>
      <c r="BW78" s="1183"/>
      <c r="BX78" s="1183"/>
      <c r="BY78" s="1183"/>
      <c r="BZ78" s="1183"/>
      <c r="CA78" s="1183"/>
      <c r="CB78" s="1183"/>
      <c r="CC78" s="1183"/>
      <c r="CD78" s="1183"/>
      <c r="CE78" s="1183"/>
      <c r="CF78" s="1183"/>
      <c r="CG78" s="1183"/>
      <c r="CH78" s="1183"/>
      <c r="CI78" s="1183"/>
      <c r="CJ78" s="1183"/>
      <c r="CK78" s="1183"/>
      <c r="CL78" s="1183"/>
      <c r="CM78" s="1183"/>
      <c r="CN78" s="1183"/>
      <c r="CO78" s="1183"/>
      <c r="CP78" s="1183"/>
      <c r="CQ78" s="1183"/>
      <c r="CR78" s="1183"/>
      <c r="CS78" s="1183"/>
      <c r="CT78" s="1183"/>
      <c r="CU78" s="1183"/>
      <c r="CV78" s="1183"/>
      <c r="CW78" s="1183"/>
      <c r="CX78" s="1183"/>
      <c r="CY78" s="1183"/>
      <c r="CZ78" s="1183"/>
      <c r="DA78" s="1183"/>
      <c r="DB78" s="1183"/>
      <c r="DC78" s="1183"/>
    </row>
    <row r="79" spans="2:107">
      <c r="B79" s="247"/>
      <c r="G79" s="1181"/>
      <c r="H79" s="1181"/>
      <c r="I79" s="1184"/>
      <c r="J79" s="1184"/>
      <c r="K79" s="1185"/>
      <c r="L79" s="1185"/>
      <c r="M79" s="1185"/>
      <c r="N79" s="1185"/>
      <c r="AN79" s="1187"/>
      <c r="AO79" s="1187"/>
      <c r="AP79" s="1187"/>
      <c r="AQ79" s="1187"/>
      <c r="AR79" s="1187"/>
      <c r="AS79" s="1187"/>
      <c r="AT79" s="1187"/>
      <c r="AU79" s="1187"/>
      <c r="AV79" s="1187"/>
      <c r="AW79" s="1187"/>
      <c r="AX79" s="1187"/>
      <c r="AY79" s="1187"/>
      <c r="AZ79" s="1187"/>
      <c r="BA79" s="1187"/>
      <c r="BB79" s="1186" t="s">
        <v>583</v>
      </c>
      <c r="BC79" s="1186"/>
      <c r="BD79" s="1186"/>
      <c r="BE79" s="1186"/>
      <c r="BF79" s="1186"/>
      <c r="BG79" s="1186"/>
      <c r="BH79" s="1186"/>
      <c r="BI79" s="1186"/>
      <c r="BJ79" s="1186"/>
      <c r="BK79" s="1186"/>
      <c r="BL79" s="1186"/>
      <c r="BM79" s="1186"/>
      <c r="BN79" s="1186"/>
      <c r="BO79" s="1186"/>
      <c r="BP79" s="1183">
        <v>11.2</v>
      </c>
      <c r="BQ79" s="1183"/>
      <c r="BR79" s="1183"/>
      <c r="BS79" s="1183"/>
      <c r="BT79" s="1183"/>
      <c r="BU79" s="1183"/>
      <c r="BV79" s="1183"/>
      <c r="BW79" s="1183"/>
      <c r="BX79" s="1183">
        <v>10.4</v>
      </c>
      <c r="BY79" s="1183"/>
      <c r="BZ79" s="1183"/>
      <c r="CA79" s="1183"/>
      <c r="CB79" s="1183"/>
      <c r="CC79" s="1183"/>
      <c r="CD79" s="1183"/>
      <c r="CE79" s="1183"/>
      <c r="CF79" s="1183">
        <v>8.5</v>
      </c>
      <c r="CG79" s="1183"/>
      <c r="CH79" s="1183"/>
      <c r="CI79" s="1183"/>
      <c r="CJ79" s="1183"/>
      <c r="CK79" s="1183"/>
      <c r="CL79" s="1183"/>
      <c r="CM79" s="1183"/>
      <c r="CN79" s="1183">
        <v>9.1</v>
      </c>
      <c r="CO79" s="1183"/>
      <c r="CP79" s="1183"/>
      <c r="CQ79" s="1183"/>
      <c r="CR79" s="1183"/>
      <c r="CS79" s="1183"/>
      <c r="CT79" s="1183"/>
      <c r="CU79" s="1183"/>
      <c r="CV79" s="1183">
        <v>8.9</v>
      </c>
      <c r="CW79" s="1183"/>
      <c r="CX79" s="1183"/>
      <c r="CY79" s="1183"/>
      <c r="CZ79" s="1183"/>
      <c r="DA79" s="1183"/>
      <c r="DB79" s="1183"/>
      <c r="DC79" s="1183"/>
    </row>
    <row r="80" spans="2:107">
      <c r="B80" s="247"/>
      <c r="G80" s="1181"/>
      <c r="H80" s="1181"/>
      <c r="I80" s="1184"/>
      <c r="J80" s="1184"/>
      <c r="K80" s="1185"/>
      <c r="L80" s="1185"/>
      <c r="M80" s="1185"/>
      <c r="N80" s="1185"/>
      <c r="AN80" s="1187"/>
      <c r="AO80" s="1187"/>
      <c r="AP80" s="1187"/>
      <c r="AQ80" s="1187"/>
      <c r="AR80" s="1187"/>
      <c r="AS80" s="1187"/>
      <c r="AT80" s="1187"/>
      <c r="AU80" s="1187"/>
      <c r="AV80" s="1187"/>
      <c r="AW80" s="1187"/>
      <c r="AX80" s="1187"/>
      <c r="AY80" s="1187"/>
      <c r="AZ80" s="1187"/>
      <c r="BA80" s="1187"/>
      <c r="BB80" s="1186"/>
      <c r="BC80" s="1186"/>
      <c r="BD80" s="1186"/>
      <c r="BE80" s="1186"/>
      <c r="BF80" s="1186"/>
      <c r="BG80" s="1186"/>
      <c r="BH80" s="1186"/>
      <c r="BI80" s="1186"/>
      <c r="BJ80" s="1186"/>
      <c r="BK80" s="1186"/>
      <c r="BL80" s="1186"/>
      <c r="BM80" s="1186"/>
      <c r="BN80" s="1186"/>
      <c r="BO80" s="1186"/>
      <c r="BP80" s="1183"/>
      <c r="BQ80" s="1183"/>
      <c r="BR80" s="1183"/>
      <c r="BS80" s="1183"/>
      <c r="BT80" s="1183"/>
      <c r="BU80" s="1183"/>
      <c r="BV80" s="1183"/>
      <c r="BW80" s="1183"/>
      <c r="BX80" s="1183"/>
      <c r="BY80" s="1183"/>
      <c r="BZ80" s="1183"/>
      <c r="CA80" s="1183"/>
      <c r="CB80" s="1183"/>
      <c r="CC80" s="1183"/>
      <c r="CD80" s="1183"/>
      <c r="CE80" s="1183"/>
      <c r="CF80" s="1183"/>
      <c r="CG80" s="1183"/>
      <c r="CH80" s="1183"/>
      <c r="CI80" s="1183"/>
      <c r="CJ80" s="1183"/>
      <c r="CK80" s="1183"/>
      <c r="CL80" s="1183"/>
      <c r="CM80" s="1183"/>
      <c r="CN80" s="1183"/>
      <c r="CO80" s="1183"/>
      <c r="CP80" s="1183"/>
      <c r="CQ80" s="1183"/>
      <c r="CR80" s="1183"/>
      <c r="CS80" s="1183"/>
      <c r="CT80" s="1183"/>
      <c r="CU80" s="1183"/>
      <c r="CV80" s="1183"/>
      <c r="CW80" s="1183"/>
      <c r="CX80" s="1183"/>
      <c r="CY80" s="1183"/>
      <c r="CZ80" s="1183"/>
      <c r="DA80" s="1183"/>
      <c r="DB80" s="1183"/>
      <c r="DC80" s="1183"/>
    </row>
    <row r="81" spans="2:109">
      <c r="B81" s="247"/>
    </row>
    <row r="82" spans="2:109" ht="17.25">
      <c r="B82" s="247"/>
      <c r="K82" s="356"/>
      <c r="L82" s="356"/>
      <c r="M82" s="356"/>
      <c r="N82" s="356"/>
      <c r="AQ82" s="356"/>
      <c r="AR82" s="356"/>
      <c r="AS82" s="356"/>
      <c r="AT82" s="356"/>
      <c r="BC82" s="356"/>
      <c r="BD82" s="356"/>
      <c r="BE82" s="356"/>
      <c r="BF82" s="356"/>
      <c r="BO82" s="356"/>
      <c r="BP82" s="356"/>
      <c r="BQ82" s="356"/>
      <c r="BR82" s="356"/>
      <c r="CA82" s="356"/>
      <c r="CB82" s="356"/>
      <c r="CC82" s="356"/>
      <c r="CD82" s="356"/>
      <c r="CM82" s="356"/>
      <c r="CN82" s="356"/>
      <c r="CO82" s="356"/>
      <c r="CP82" s="356"/>
      <c r="CY82" s="356"/>
      <c r="CZ82" s="356"/>
      <c r="DA82" s="356"/>
      <c r="DB82" s="356"/>
      <c r="DC82" s="356"/>
    </row>
    <row r="83" spans="2:109">
      <c r="B83" s="328"/>
      <c r="C83" s="299"/>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329"/>
    </row>
    <row r="84" spans="2:109">
      <c r="DD84" s="243"/>
      <c r="DE84" s="243"/>
    </row>
    <row r="85" spans="2:109">
      <c r="DD85" s="243"/>
      <c r="DE85" s="243"/>
    </row>
    <row r="86" spans="2:109" hidden="1">
      <c r="DD86" s="243"/>
      <c r="DE86" s="243"/>
    </row>
    <row r="87" spans="2:109" hidden="1">
      <c r="K87" s="357"/>
      <c r="AQ87" s="357"/>
      <c r="BC87" s="357"/>
      <c r="BO87" s="357"/>
      <c r="CA87" s="357"/>
      <c r="CM87" s="357"/>
      <c r="CY87" s="357"/>
      <c r="DD87" s="243"/>
      <c r="DE87" s="243"/>
    </row>
    <row r="88" spans="2:109" hidden="1">
      <c r="DD88" s="243"/>
      <c r="DE88" s="243"/>
    </row>
    <row r="89" spans="2:109" hidden="1">
      <c r="DD89" s="243"/>
      <c r="DE89" s="243"/>
    </row>
    <row r="90" spans="2:109" hidden="1">
      <c r="DD90" s="243"/>
      <c r="DE90" s="243"/>
    </row>
    <row r="91" spans="2:109" hidden="1">
      <c r="DD91" s="243"/>
      <c r="DE91" s="243"/>
    </row>
    <row r="92" spans="2:109" ht="13.5" hidden="1" customHeight="1">
      <c r="DD92" s="243"/>
      <c r="DE92" s="243"/>
    </row>
    <row r="93" spans="2:109" ht="13.5" hidden="1" customHeight="1">
      <c r="DD93" s="243"/>
      <c r="DE93" s="243"/>
    </row>
    <row r="94" spans="2:109" ht="13.5" hidden="1" customHeight="1">
      <c r="DD94" s="243"/>
      <c r="DE94" s="243"/>
    </row>
    <row r="95" spans="2:109" ht="13.5" hidden="1" customHeight="1">
      <c r="DD95" s="243"/>
      <c r="DE95" s="243"/>
    </row>
    <row r="96" spans="2:109" ht="13.5" hidden="1" customHeight="1">
      <c r="DD96" s="243"/>
      <c r="DE96" s="243"/>
    </row>
    <row r="97" spans="108:109" ht="13.5" hidden="1" customHeight="1">
      <c r="DD97" s="243"/>
      <c r="DE97" s="243"/>
    </row>
    <row r="98" spans="108:109" ht="13.5" hidden="1" customHeight="1">
      <c r="DD98" s="243"/>
      <c r="DE98" s="243"/>
    </row>
    <row r="99" spans="108:109" ht="13.5" hidden="1" customHeight="1">
      <c r="DD99" s="243"/>
      <c r="DE99" s="243"/>
    </row>
    <row r="100" spans="108:109" ht="13.5" hidden="1" customHeight="1">
      <c r="DD100" s="243"/>
      <c r="DE100" s="243"/>
    </row>
    <row r="101" spans="108:109" ht="13.5" hidden="1" customHeight="1">
      <c r="DD101" s="243"/>
      <c r="DE101" s="243"/>
    </row>
    <row r="102" spans="108:109" ht="13.5" hidden="1" customHeight="1">
      <c r="DD102" s="243"/>
      <c r="DE102" s="243"/>
    </row>
    <row r="103" spans="108:109" ht="13.5" hidden="1" customHeight="1">
      <c r="DD103" s="243"/>
      <c r="DE103" s="243"/>
    </row>
    <row r="104" spans="108:109" ht="13.5" hidden="1" customHeight="1">
      <c r="DD104" s="243"/>
      <c r="DE104" s="243"/>
    </row>
    <row r="105" spans="108:109" ht="13.5" hidden="1" customHeight="1">
      <c r="DD105" s="243"/>
      <c r="DE105" s="243"/>
    </row>
    <row r="106" spans="108:109" ht="13.5" hidden="1" customHeight="1">
      <c r="DD106" s="243"/>
      <c r="DE106" s="243"/>
    </row>
    <row r="107" spans="108:109" ht="13.5" hidden="1" customHeight="1">
      <c r="DD107" s="243"/>
      <c r="DE107" s="243"/>
    </row>
    <row r="108" spans="108:109" ht="13.5" hidden="1" customHeight="1">
      <c r="DD108" s="243"/>
      <c r="DE108" s="243"/>
    </row>
    <row r="109" spans="108:109" ht="13.5" hidden="1" customHeight="1">
      <c r="DD109" s="243"/>
      <c r="DE109" s="243"/>
    </row>
    <row r="110" spans="108:109" ht="13.5" hidden="1" customHeight="1">
      <c r="DD110" s="243"/>
      <c r="DE110" s="243"/>
    </row>
    <row r="111" spans="108:109" ht="13.5" hidden="1" customHeight="1">
      <c r="DD111" s="243"/>
      <c r="DE111" s="243"/>
    </row>
    <row r="112" spans="108:109" ht="13.5" hidden="1" customHeight="1">
      <c r="DD112" s="243"/>
      <c r="DE112" s="243"/>
    </row>
    <row r="113" spans="108:109" ht="13.5" hidden="1" customHeight="1">
      <c r="DD113" s="243"/>
      <c r="DE113" s="243"/>
    </row>
    <row r="114" spans="108:109" ht="13.5" hidden="1" customHeight="1">
      <c r="DD114" s="243"/>
      <c r="DE114" s="243"/>
    </row>
    <row r="115" spans="108:109" ht="13.5" hidden="1" customHeight="1">
      <c r="DD115" s="243"/>
      <c r="DE115" s="243"/>
    </row>
    <row r="116" spans="108:109" ht="13.5" hidden="1" customHeight="1">
      <c r="DD116" s="243"/>
      <c r="DE116" s="243"/>
    </row>
    <row r="117" spans="108:109" ht="13.5" hidden="1" customHeight="1">
      <c r="DD117" s="243"/>
      <c r="DE117" s="243"/>
    </row>
    <row r="118" spans="108:109" ht="13.5" hidden="1" customHeight="1">
      <c r="DD118" s="243"/>
      <c r="DE118" s="243"/>
    </row>
    <row r="119" spans="108:109" ht="13.5" hidden="1" customHeight="1">
      <c r="DD119" s="243"/>
      <c r="DE119" s="243"/>
    </row>
    <row r="120" spans="108:109" ht="13.5" hidden="1" customHeight="1">
      <c r="DD120" s="243"/>
      <c r="DE120" s="243"/>
    </row>
    <row r="121" spans="108:109" ht="13.5" hidden="1" customHeight="1">
      <c r="DD121" s="243"/>
      <c r="DE121" s="243"/>
    </row>
    <row r="122" spans="108:109" ht="13.5" hidden="1" customHeight="1">
      <c r="DD122" s="243"/>
      <c r="DE122" s="243"/>
    </row>
    <row r="123" spans="108:109" ht="13.5" hidden="1" customHeight="1">
      <c r="DD123" s="243"/>
      <c r="DE123" s="243"/>
    </row>
    <row r="124" spans="108:109" ht="13.5" hidden="1" customHeight="1">
      <c r="DD124" s="243"/>
      <c r="DE124" s="243"/>
    </row>
    <row r="125" spans="108:109" ht="13.5" hidden="1" customHeight="1">
      <c r="DD125" s="243"/>
      <c r="DE125" s="243"/>
    </row>
    <row r="126" spans="108:109" ht="13.5" hidden="1" customHeight="1">
      <c r="DD126" s="243"/>
      <c r="DE126" s="243"/>
    </row>
    <row r="127" spans="108:109" ht="13.5" hidden="1" customHeight="1">
      <c r="DD127" s="243"/>
      <c r="DE127" s="243"/>
    </row>
    <row r="128" spans="108:109" ht="13.5" hidden="1" customHeight="1">
      <c r="DD128" s="243"/>
      <c r="DE128" s="243"/>
    </row>
    <row r="129" spans="108:109" ht="13.5" hidden="1" customHeight="1">
      <c r="DD129" s="243"/>
      <c r="DE129" s="243"/>
    </row>
    <row r="130" spans="108:109" ht="13.5" hidden="1" customHeight="1">
      <c r="DD130" s="243"/>
      <c r="DE130" s="243"/>
    </row>
    <row r="131" spans="108:109" ht="13.5" hidden="1" customHeight="1">
      <c r="DD131" s="243"/>
      <c r="DE131" s="243"/>
    </row>
    <row r="132" spans="108:109" ht="13.5" hidden="1" customHeight="1">
      <c r="DD132" s="243"/>
      <c r="DE132" s="243"/>
    </row>
    <row r="133" spans="108:109" ht="13.5" hidden="1" customHeight="1">
      <c r="DD133" s="243"/>
      <c r="DE133" s="243"/>
    </row>
    <row r="134" spans="108:109" ht="13.5" hidden="1" customHeight="1">
      <c r="DD134" s="243"/>
      <c r="DE134" s="243"/>
    </row>
    <row r="135" spans="108:109" ht="13.5" hidden="1" customHeight="1">
      <c r="DD135" s="243"/>
      <c r="DE135" s="243"/>
    </row>
    <row r="136" spans="108:109" ht="13.5" hidden="1" customHeight="1">
      <c r="DD136" s="243"/>
      <c r="DE136" s="243"/>
    </row>
    <row r="137" spans="108:109" ht="13.5" hidden="1" customHeight="1">
      <c r="DD137" s="243"/>
      <c r="DE137" s="243"/>
    </row>
    <row r="138" spans="108:109" ht="13.5" hidden="1" customHeight="1">
      <c r="DD138" s="243"/>
      <c r="DE138" s="243"/>
    </row>
    <row r="139" spans="108:109" ht="13.5" hidden="1" customHeight="1">
      <c r="DD139" s="243"/>
      <c r="DE139" s="243"/>
    </row>
    <row r="140" spans="108:109" ht="13.5" hidden="1" customHeight="1">
      <c r="DD140" s="243"/>
      <c r="DE140" s="243"/>
    </row>
    <row r="141" spans="108:109" ht="13.5" hidden="1" customHeight="1">
      <c r="DD141" s="243"/>
      <c r="DE141" s="243"/>
    </row>
    <row r="142" spans="108:109" ht="13.5" hidden="1" customHeight="1">
      <c r="DD142" s="243"/>
      <c r="DE142" s="243"/>
    </row>
    <row r="143" spans="108:109" ht="13.5" hidden="1" customHeight="1">
      <c r="DD143" s="243"/>
      <c r="DE143" s="243"/>
    </row>
    <row r="144" spans="108:109" ht="13.5" hidden="1" customHeight="1">
      <c r="DD144" s="243"/>
      <c r="DE144" s="243"/>
    </row>
    <row r="145" spans="108:109" ht="13.5" hidden="1" customHeight="1">
      <c r="DD145" s="243"/>
      <c r="DE145" s="243"/>
    </row>
    <row r="146" spans="108:109" ht="13.5" hidden="1" customHeight="1">
      <c r="DD146" s="243"/>
      <c r="DE146" s="243"/>
    </row>
    <row r="147" spans="108:109" ht="13.5" hidden="1" customHeight="1">
      <c r="DD147" s="243"/>
      <c r="DE147" s="243"/>
    </row>
    <row r="148" spans="108:109" ht="13.5" hidden="1" customHeight="1">
      <c r="DD148" s="243"/>
      <c r="DE148" s="243"/>
    </row>
    <row r="149" spans="108:109" ht="13.5" hidden="1" customHeight="1">
      <c r="DD149" s="243"/>
      <c r="DE149" s="243"/>
    </row>
    <row r="150" spans="108:109" ht="13.5" hidden="1" customHeight="1">
      <c r="DD150" s="243"/>
      <c r="DE150" s="243"/>
    </row>
    <row r="151" spans="108:109" ht="13.5" hidden="1" customHeight="1">
      <c r="DD151" s="243"/>
      <c r="DE151" s="243"/>
    </row>
    <row r="152" spans="108:109" ht="13.5" hidden="1" customHeight="1">
      <c r="DD152" s="243"/>
      <c r="DE152" s="243"/>
    </row>
    <row r="153" spans="108:109" ht="13.5" hidden="1" customHeight="1">
      <c r="DD153" s="243"/>
      <c r="DE153" s="243"/>
    </row>
    <row r="154" spans="108:109" ht="13.5" hidden="1" customHeight="1">
      <c r="DD154" s="243"/>
      <c r="DE154" s="243"/>
    </row>
    <row r="155" spans="108:109" ht="13.5" hidden="1" customHeight="1">
      <c r="DD155" s="243"/>
      <c r="DE155" s="243"/>
    </row>
    <row r="156" spans="108:109" ht="13.5" hidden="1" customHeight="1">
      <c r="DD156" s="243"/>
      <c r="DE156" s="243"/>
    </row>
    <row r="157" spans="108:109" ht="13.5" hidden="1" customHeight="1">
      <c r="DD157" s="243"/>
      <c r="DE157" s="243"/>
    </row>
    <row r="158" spans="108:109" ht="13.5" hidden="1" customHeight="1">
      <c r="DD158" s="243"/>
      <c r="DE158" s="243"/>
    </row>
    <row r="159" spans="108:109" ht="13.5" hidden="1" customHeight="1">
      <c r="DD159" s="243"/>
      <c r="DE159" s="243"/>
    </row>
    <row r="160" spans="108:109" ht="13.5" hidden="1" customHeight="1">
      <c r="DD160" s="243"/>
      <c r="DE160" s="24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3D2/Yjcu8v4q+eNwPPPtNZI46uz14Jzch+nKC99GZ5+fsVC6kCEidrPFWSX8+PM7v7B3gMBagHFJ7jEqmVzHGA==" saltValue="YB3NumKUodHmLw4N/UNil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1" zoomScaleNormal="100" zoomScaleSheetLayoutView="70" workbookViewId="0">
      <selection activeCell="CP112" sqref="CP112"/>
    </sheetView>
  </sheetViews>
  <sheetFormatPr defaultColWidth="0" defaultRowHeight="13.5" customHeight="1" zeroHeight="1"/>
  <cols>
    <col min="1" max="34" width="2.5" style="242" customWidth="1"/>
    <col min="35" max="122" width="2.5" style="241" customWidth="1"/>
    <col min="123" max="16384" width="2.5"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1"/>
    </row>
    <row r="117" spans="34:122" ht="13.5" customHeight="1"/>
    <row r="118" spans="34:122" ht="13.5" customHeight="1"/>
    <row r="119" spans="34:122" ht="13.5" customHeight="1"/>
    <row r="120" spans="34:122" ht="13.5" customHeight="1">
      <c r="AH120" s="241"/>
    </row>
    <row r="121" spans="34:122" ht="13.5" customHeight="1">
      <c r="AH121" s="241"/>
    </row>
    <row r="122" spans="34:122" ht="13.5" customHeight="1"/>
    <row r="123" spans="34:122" ht="13.5" customHeight="1"/>
    <row r="124" spans="34:122" ht="13.5" customHeight="1"/>
    <row r="125" spans="34:122" ht="13.5" customHeight="1">
      <c r="DR125" s="241"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cG2+w4tUrkrd4NVS2ieR1qcF5OP9jCzbfgi+L65KtcKPD4L7Ti8ZmbBa1l51gKAtJImAroTYdDOHhQsC/VTmA==" saltValue="L1Kl6cW7+gk87lmPNhBi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42" customWidth="1"/>
    <col min="35" max="122" width="2.5" style="241" customWidth="1"/>
    <col min="123" max="16384" width="2.5"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1"/>
    </row>
    <row r="117" spans="34:122" ht="13.5" customHeight="1"/>
    <row r="118" spans="34:122" ht="13.5" customHeight="1"/>
    <row r="119" spans="34:122" ht="13.5" customHeight="1"/>
    <row r="120" spans="34:122" ht="13.5" customHeight="1">
      <c r="AH120" s="241"/>
    </row>
    <row r="121" spans="34:122" ht="13.5" customHeight="1">
      <c r="AH121" s="241"/>
    </row>
    <row r="122" spans="34:122" ht="13.5" customHeight="1"/>
    <row r="123" spans="34:122" ht="13.5" customHeight="1"/>
    <row r="124" spans="34:122" ht="13.5" customHeight="1"/>
    <row r="125" spans="34:122" ht="13.5" customHeight="1">
      <c r="DR125" s="241"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o3tRCtSbQpSRLAPqXHr95xgOy94Ae1cu/4Vl8ORshrVfK6JIAQbZu34UdAKwTMdW29mU4B/m4lCLND5Smw7SQ==" saltValue="BhEhs++DHuWqiFTIzC6Ii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7" customWidth="1"/>
    <col min="2" max="8" width="13.375" style="127" customWidth="1"/>
    <col min="9" max="16384" width="11.125" style="127"/>
  </cols>
  <sheetData>
    <row r="1" spans="1:8">
      <c r="A1" s="121"/>
      <c r="B1" s="122"/>
      <c r="C1" s="123"/>
      <c r="D1" s="124"/>
      <c r="E1" s="125"/>
      <c r="F1" s="125"/>
      <c r="G1" s="125"/>
      <c r="H1" s="126"/>
    </row>
    <row r="2" spans="1:8">
      <c r="A2" s="128"/>
      <c r="B2" s="129"/>
      <c r="C2" s="130"/>
      <c r="D2" s="131" t="s">
        <v>47</v>
      </c>
      <c r="E2" s="132"/>
      <c r="F2" s="133" t="s">
        <v>551</v>
      </c>
      <c r="G2" s="134"/>
      <c r="H2" s="135"/>
    </row>
    <row r="3" spans="1:8">
      <c r="A3" s="131" t="s">
        <v>544</v>
      </c>
      <c r="B3" s="136"/>
      <c r="C3" s="137"/>
      <c r="D3" s="138">
        <v>50363</v>
      </c>
      <c r="E3" s="139"/>
      <c r="F3" s="140">
        <v>74444</v>
      </c>
      <c r="G3" s="141"/>
      <c r="H3" s="142"/>
    </row>
    <row r="4" spans="1:8">
      <c r="A4" s="143"/>
      <c r="B4" s="144"/>
      <c r="C4" s="145"/>
      <c r="D4" s="146">
        <v>15552</v>
      </c>
      <c r="E4" s="147"/>
      <c r="F4" s="148">
        <v>34175</v>
      </c>
      <c r="G4" s="149"/>
      <c r="H4" s="150"/>
    </row>
    <row r="5" spans="1:8">
      <c r="A5" s="131" t="s">
        <v>546</v>
      </c>
      <c r="B5" s="136"/>
      <c r="C5" s="137"/>
      <c r="D5" s="138">
        <v>41296</v>
      </c>
      <c r="E5" s="139"/>
      <c r="F5" s="140">
        <v>85205</v>
      </c>
      <c r="G5" s="141"/>
      <c r="H5" s="142"/>
    </row>
    <row r="6" spans="1:8">
      <c r="A6" s="143"/>
      <c r="B6" s="144"/>
      <c r="C6" s="145"/>
      <c r="D6" s="146">
        <v>19507</v>
      </c>
      <c r="E6" s="147"/>
      <c r="F6" s="148">
        <v>38847</v>
      </c>
      <c r="G6" s="149"/>
      <c r="H6" s="150"/>
    </row>
    <row r="7" spans="1:8">
      <c r="A7" s="131" t="s">
        <v>547</v>
      </c>
      <c r="B7" s="136"/>
      <c r="C7" s="137"/>
      <c r="D7" s="138">
        <v>27036</v>
      </c>
      <c r="E7" s="139"/>
      <c r="F7" s="140">
        <v>77577</v>
      </c>
      <c r="G7" s="141"/>
      <c r="H7" s="142"/>
    </row>
    <row r="8" spans="1:8">
      <c r="A8" s="143"/>
      <c r="B8" s="144"/>
      <c r="C8" s="145"/>
      <c r="D8" s="146">
        <v>12042</v>
      </c>
      <c r="E8" s="147"/>
      <c r="F8" s="148">
        <v>40870</v>
      </c>
      <c r="G8" s="149"/>
      <c r="H8" s="150"/>
    </row>
    <row r="9" spans="1:8">
      <c r="A9" s="131" t="s">
        <v>548</v>
      </c>
      <c r="B9" s="136"/>
      <c r="C9" s="137"/>
      <c r="D9" s="138">
        <v>51434</v>
      </c>
      <c r="E9" s="139"/>
      <c r="F9" s="140">
        <v>115123</v>
      </c>
      <c r="G9" s="141"/>
      <c r="H9" s="142"/>
    </row>
    <row r="10" spans="1:8">
      <c r="A10" s="143"/>
      <c r="B10" s="144"/>
      <c r="C10" s="145"/>
      <c r="D10" s="146">
        <v>21276</v>
      </c>
      <c r="E10" s="147"/>
      <c r="F10" s="148">
        <v>46026</v>
      </c>
      <c r="G10" s="149"/>
      <c r="H10" s="150"/>
    </row>
    <row r="11" spans="1:8">
      <c r="A11" s="131" t="s">
        <v>549</v>
      </c>
      <c r="B11" s="136"/>
      <c r="C11" s="137"/>
      <c r="D11" s="138">
        <v>26282</v>
      </c>
      <c r="E11" s="139"/>
      <c r="F11" s="140">
        <v>98899</v>
      </c>
      <c r="G11" s="141"/>
      <c r="H11" s="142"/>
    </row>
    <row r="12" spans="1:8">
      <c r="A12" s="143"/>
      <c r="B12" s="144"/>
      <c r="C12" s="151"/>
      <c r="D12" s="146">
        <v>9671</v>
      </c>
      <c r="E12" s="147"/>
      <c r="F12" s="148">
        <v>43734</v>
      </c>
      <c r="G12" s="149"/>
      <c r="H12" s="150"/>
    </row>
    <row r="13" spans="1:8">
      <c r="A13" s="131"/>
      <c r="B13" s="136"/>
      <c r="C13" s="137"/>
      <c r="D13" s="138">
        <v>39282</v>
      </c>
      <c r="E13" s="139"/>
      <c r="F13" s="140">
        <v>90250</v>
      </c>
      <c r="G13" s="152"/>
      <c r="H13" s="142"/>
    </row>
    <row r="14" spans="1:8">
      <c r="A14" s="143"/>
      <c r="B14" s="144"/>
      <c r="C14" s="145"/>
      <c r="D14" s="146">
        <v>15610</v>
      </c>
      <c r="E14" s="147"/>
      <c r="F14" s="148">
        <v>40730</v>
      </c>
      <c r="G14" s="149"/>
      <c r="H14" s="150"/>
    </row>
    <row r="17" spans="1:11">
      <c r="A17" s="127" t="s">
        <v>48</v>
      </c>
    </row>
    <row r="18" spans="1:11">
      <c r="A18" s="153"/>
      <c r="B18" s="153" t="str">
        <f>実質収支比率等に係る経年分析!F$46</f>
        <v>H25</v>
      </c>
      <c r="C18" s="153" t="str">
        <f>実質収支比率等に係る経年分析!G$46</f>
        <v>H26</v>
      </c>
      <c r="D18" s="153" t="str">
        <f>実質収支比率等に係る経年分析!H$46</f>
        <v>H27</v>
      </c>
      <c r="E18" s="153" t="str">
        <f>実質収支比率等に係る経年分析!I$46</f>
        <v>H28</v>
      </c>
      <c r="F18" s="153" t="str">
        <f>実質収支比率等に係る経年分析!J$46</f>
        <v>H29</v>
      </c>
    </row>
    <row r="19" spans="1:11">
      <c r="A19" s="153" t="s">
        <v>49</v>
      </c>
      <c r="B19" s="153">
        <f>ROUND(VALUE(SUBSTITUTE(実質収支比率等に係る経年分析!F$48,"▲","-")),2)</f>
        <v>5.77</v>
      </c>
      <c r="C19" s="153">
        <f>ROUND(VALUE(SUBSTITUTE(実質収支比率等に係る経年分析!G$48,"▲","-")),2)</f>
        <v>3.66</v>
      </c>
      <c r="D19" s="153">
        <f>ROUND(VALUE(SUBSTITUTE(実質収支比率等に係る経年分析!H$48,"▲","-")),2)</f>
        <v>4.93</v>
      </c>
      <c r="E19" s="153">
        <f>ROUND(VALUE(SUBSTITUTE(実質収支比率等に係る経年分析!I$48,"▲","-")),2)</f>
        <v>1.42</v>
      </c>
      <c r="F19" s="153">
        <f>ROUND(VALUE(SUBSTITUTE(実質収支比率等に係る経年分析!J$48,"▲","-")),2)</f>
        <v>2.65</v>
      </c>
    </row>
    <row r="20" spans="1:11">
      <c r="A20" s="153" t="s">
        <v>50</v>
      </c>
      <c r="B20" s="153">
        <f>ROUND(VALUE(SUBSTITUTE(実質収支比率等に係る経年分析!F$47,"▲","-")),2)</f>
        <v>2.23</v>
      </c>
      <c r="C20" s="153">
        <f>ROUND(VALUE(SUBSTITUTE(実質収支比率等に係る経年分析!G$47,"▲","-")),2)</f>
        <v>7.1</v>
      </c>
      <c r="D20" s="153">
        <f>ROUND(VALUE(SUBSTITUTE(実質収支比率等に係る経年分析!H$47,"▲","-")),2)</f>
        <v>10.64</v>
      </c>
      <c r="E20" s="153">
        <f>ROUND(VALUE(SUBSTITUTE(実質収支比率等に係る経年分析!I$47,"▲","-")),2)</f>
        <v>13.81</v>
      </c>
      <c r="F20" s="153">
        <f>ROUND(VALUE(SUBSTITUTE(実質収支比率等に係る経年分析!J$47,"▲","-")),2)</f>
        <v>10</v>
      </c>
    </row>
    <row r="21" spans="1:11">
      <c r="A21" s="153" t="s">
        <v>51</v>
      </c>
      <c r="B21" s="153">
        <f>IF(ISNUMBER(VALUE(SUBSTITUTE(実質収支比率等に係る経年分析!F$49,"▲","-"))),ROUND(VALUE(SUBSTITUTE(実質収支比率等に係る経年分析!F$49,"▲","-")),2),NA())</f>
        <v>-7.45</v>
      </c>
      <c r="C21" s="153">
        <f>IF(ISNUMBER(VALUE(SUBSTITUTE(実質収支比率等に係る経年分析!G$49,"▲","-"))),ROUND(VALUE(SUBSTITUTE(実質収支比率等に係る経年分析!G$49,"▲","-")),2),NA())</f>
        <v>-2.4500000000000002</v>
      </c>
      <c r="D21" s="153">
        <f>IF(ISNUMBER(VALUE(SUBSTITUTE(実質収支比率等に係る経年分析!H$49,"▲","-"))),ROUND(VALUE(SUBSTITUTE(実質収支比率等に係る経年分析!H$49,"▲","-")),2),NA())</f>
        <v>2.0099999999999998</v>
      </c>
      <c r="E21" s="153">
        <f>IF(ISNUMBER(VALUE(SUBSTITUTE(実質収支比率等に係る経年分析!I$49,"▲","-"))),ROUND(VALUE(SUBSTITUTE(実質収支比率等に係る経年分析!I$49,"▲","-")),2),NA())</f>
        <v>-3.61</v>
      </c>
      <c r="F21" s="153">
        <f>IF(ISNUMBER(VALUE(SUBSTITUTE(実質収支比率等に係る経年分析!J$49,"▲","-"))),ROUND(VALUE(SUBSTITUTE(実質収支比率等に係る経年分析!J$49,"▲","-")),2),NA())</f>
        <v>-3.04</v>
      </c>
    </row>
    <row r="24" spans="1:11">
      <c r="A24" s="127" t="s">
        <v>52</v>
      </c>
    </row>
    <row r="25" spans="1:11">
      <c r="A25" s="154"/>
      <c r="B25" s="154" t="str">
        <f>連結実質赤字比率に係る赤字・黒字の構成分析!F$33</f>
        <v>H25</v>
      </c>
      <c r="C25" s="154"/>
      <c r="D25" s="154" t="str">
        <f>連結実質赤字比率に係る赤字・黒字の構成分析!G$33</f>
        <v>H26</v>
      </c>
      <c r="E25" s="154"/>
      <c r="F25" s="154" t="str">
        <f>連結実質赤字比率に係る赤字・黒字の構成分析!H$33</f>
        <v>H27</v>
      </c>
      <c r="G25" s="154"/>
      <c r="H25" s="154" t="str">
        <f>連結実質赤字比率に係る赤字・黒字の構成分析!I$33</f>
        <v>H28</v>
      </c>
      <c r="I25" s="154"/>
      <c r="J25" s="154" t="str">
        <f>連結実質赤字比率に係る赤字・黒字の構成分析!J$33</f>
        <v>H29</v>
      </c>
      <c r="K25" s="154"/>
    </row>
    <row r="26" spans="1:11">
      <c r="A26" s="154"/>
      <c r="B26" s="154" t="s">
        <v>53</v>
      </c>
      <c r="C26" s="154" t="s">
        <v>54</v>
      </c>
      <c r="D26" s="154" t="s">
        <v>53</v>
      </c>
      <c r="E26" s="154" t="s">
        <v>54</v>
      </c>
      <c r="F26" s="154" t="s">
        <v>53</v>
      </c>
      <c r="G26" s="154" t="s">
        <v>54</v>
      </c>
      <c r="H26" s="154" t="s">
        <v>53</v>
      </c>
      <c r="I26" s="154" t="s">
        <v>54</v>
      </c>
      <c r="J26" s="154" t="s">
        <v>53</v>
      </c>
      <c r="K26" s="154" t="s">
        <v>54</v>
      </c>
    </row>
    <row r="27" spans="1:11">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#N/A</v>
      </c>
      <c r="C27" s="154">
        <f>IF(ROUND(VALUE(SUBSTITUTE(連結実質赤字比率に係る赤字・黒字の構成分析!F$43,"▲", "-")), 2) &gt;= 0, ABS(ROUND(VALUE(SUBSTITUTE(連結実質赤字比率に係る赤字・黒字の構成分析!F$43,"▲", "-")), 2)), NA())</f>
        <v>0.02</v>
      </c>
      <c r="D27" s="154" t="e">
        <f>IF(ROUND(VALUE(SUBSTITUTE(連結実質赤字比率に係る赤字・黒字の構成分析!G$43,"▲", "-")), 2) &lt; 0, ABS(ROUND(VALUE(SUBSTITUTE(連結実質赤字比率に係る赤字・黒字の構成分析!G$43,"▲", "-")), 2)), NA())</f>
        <v>#N/A</v>
      </c>
      <c r="E27" s="154">
        <f>IF(ROUND(VALUE(SUBSTITUTE(連結実質赤字比率に係る赤字・黒字の構成分析!G$43,"▲", "-")), 2) &gt;= 0, ABS(ROUND(VALUE(SUBSTITUTE(連結実質赤字比率に係る赤字・黒字の構成分析!G$43,"▲", "-")), 2)), NA())</f>
        <v>0.03</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0.02</v>
      </c>
      <c r="H27" s="154" t="e">
        <f>IF(ROUND(VALUE(SUBSTITUTE(連結実質赤字比率に係る赤字・黒字の構成分析!I$43,"▲", "-")), 2) &lt; 0, ABS(ROUND(VALUE(SUBSTITUTE(連結実質赤字比率に係る赤字・黒字の構成分析!I$43,"▲", "-")), 2)), NA())</f>
        <v>#N/A</v>
      </c>
      <c r="I27" s="154">
        <f>IF(ROUND(VALUE(SUBSTITUTE(連結実質赤字比率に係る赤字・黒字の構成分析!I$43,"▲", "-")), 2) &gt;= 0, ABS(ROUND(VALUE(SUBSTITUTE(連結実質赤字比率に係る赤字・黒字の構成分析!I$43,"▲", "-")), 2)), NA())</f>
        <v>0.03</v>
      </c>
      <c r="J27" s="154" t="e">
        <f>IF(ROUND(VALUE(SUBSTITUTE(連結実質赤字比率に係る赤字・黒字の構成分析!J$43,"▲", "-")), 2) &lt; 0, ABS(ROUND(VALUE(SUBSTITUTE(連結実質赤字比率に係る赤字・黒字の構成分析!J$43,"▲", "-")), 2)), NA())</f>
        <v>#VALUE!</v>
      </c>
      <c r="K27" s="154" t="e">
        <f>IF(ROUND(VALUE(SUBSTITUTE(連結実質赤字比率に係る赤字・黒字の構成分析!J$43,"▲", "-")), 2) &gt;= 0, ABS(ROUND(VALUE(SUBSTITUTE(連結実質赤字比率に係る赤字・黒字の構成分析!J$43,"▲", "-")), 2)), NA())</f>
        <v>#VALUE!</v>
      </c>
    </row>
    <row r="28" spans="1:11">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c r="A29" s="154" t="e">
        <f>IF(連結実質赤字比率に係る赤字・黒字の構成分析!C$41="",NA(),連結実質赤字比率に係る赤字・黒字の構成分析!C$41)</f>
        <v>#N/A</v>
      </c>
      <c r="B29" s="154" t="e">
        <f>IF(ROUND(VALUE(SUBSTITUTE(連結実質赤字比率に係る赤字・黒字の構成分析!F$41,"▲", "-")), 2) &lt; 0, ABS(ROUND(VALUE(SUBSTITUTE(連結実質赤字比率に係る赤字・黒字の構成分析!F$41,"▲", "-")), 2)), NA())</f>
        <v>#VALUE!</v>
      </c>
      <c r="C29" s="154" t="e">
        <f>IF(ROUND(VALUE(SUBSTITUTE(連結実質赤字比率に係る赤字・黒字の構成分析!F$41,"▲", "-")), 2) &gt;= 0, ABS(ROUND(VALUE(SUBSTITUTE(連結実質赤字比率に係る赤字・黒字の構成分析!F$41,"▲", "-")), 2)), NA())</f>
        <v>#VALUE!</v>
      </c>
      <c r="D29" s="154" t="e">
        <f>IF(ROUND(VALUE(SUBSTITUTE(連結実質赤字比率に係る赤字・黒字の構成分析!G$41,"▲", "-")), 2) &lt; 0, ABS(ROUND(VALUE(SUBSTITUTE(連結実質赤字比率に係る赤字・黒字の構成分析!G$41,"▲", "-")), 2)), NA())</f>
        <v>#VALUE!</v>
      </c>
      <c r="E29" s="154" t="e">
        <f>IF(ROUND(VALUE(SUBSTITUTE(連結実質赤字比率に係る赤字・黒字の構成分析!G$41,"▲", "-")), 2) &gt;= 0, ABS(ROUND(VALUE(SUBSTITUTE(連結実質赤字比率に係る赤字・黒字の構成分析!G$41,"▲", "-")), 2)), NA())</f>
        <v>#VALUE!</v>
      </c>
      <c r="F29" s="154" t="e">
        <f>IF(ROUND(VALUE(SUBSTITUTE(連結実質赤字比率に係る赤字・黒字の構成分析!H$41,"▲", "-")), 2) &lt; 0, ABS(ROUND(VALUE(SUBSTITUTE(連結実質赤字比率に係る赤字・黒字の構成分析!H$41,"▲", "-")), 2)), NA())</f>
        <v>#VALUE!</v>
      </c>
      <c r="G29" s="154" t="e">
        <f>IF(ROUND(VALUE(SUBSTITUTE(連結実質赤字比率に係る赤字・黒字の構成分析!H$41,"▲", "-")), 2) &gt;= 0, ABS(ROUND(VALUE(SUBSTITUTE(連結実質赤字比率に係る赤字・黒字の構成分析!H$41,"▲", "-")), 2)), NA())</f>
        <v>#VALUE!</v>
      </c>
      <c r="H29" s="154" t="e">
        <f>IF(ROUND(VALUE(SUBSTITUTE(連結実質赤字比率に係る赤字・黒字の構成分析!I$41,"▲", "-")), 2) &lt; 0, ABS(ROUND(VALUE(SUBSTITUTE(連結実質赤字比率に係る赤字・黒字の構成分析!I$41,"▲", "-")), 2)), NA())</f>
        <v>#VALUE!</v>
      </c>
      <c r="I29" s="154" t="e">
        <f>IF(ROUND(VALUE(SUBSTITUTE(連結実質赤字比率に係る赤字・黒字の構成分析!I$41,"▲", "-")), 2) &gt;= 0, ABS(ROUND(VALUE(SUBSTITUTE(連結実質赤字比率に係る赤字・黒字の構成分析!I$41,"▲", "-")), 2)), NA())</f>
        <v>#VALUE!</v>
      </c>
      <c r="J29" s="154" t="e">
        <f>IF(ROUND(VALUE(SUBSTITUTE(連結実質赤字比率に係る赤字・黒字の構成分析!J$41,"▲", "-")), 2) &lt; 0, ABS(ROUND(VALUE(SUBSTITUTE(連結実質赤字比率に係る赤字・黒字の構成分析!J$41,"▲", "-")), 2)), NA())</f>
        <v>#VALUE!</v>
      </c>
      <c r="K29" s="154" t="e">
        <f>IF(ROUND(VALUE(SUBSTITUTE(連結実質赤字比率に係る赤字・黒字の構成分析!J$41,"▲", "-")), 2) &gt;= 0, ABS(ROUND(VALUE(SUBSTITUTE(連結実質赤字比率に係る赤字・黒字の構成分析!J$41,"▲", "-")), 2)), NA())</f>
        <v>#VALUE!</v>
      </c>
    </row>
    <row r="30" spans="1:11">
      <c r="A30" s="154" t="e">
        <f>IF(連結実質赤字比率に係る赤字・黒字の構成分析!C$40="",NA(),連結実質赤字比率に係る赤字・黒字の構成分析!C$40)</f>
        <v>#N/A</v>
      </c>
      <c r="B30" s="154" t="e">
        <f>IF(ROUND(VALUE(SUBSTITUTE(連結実質赤字比率に係る赤字・黒字の構成分析!F$40,"▲", "-")), 2) &lt; 0, ABS(ROUND(VALUE(SUBSTITUTE(連結実質赤字比率に係る赤字・黒字の構成分析!F$40,"▲", "-")), 2)), NA())</f>
        <v>#VALUE!</v>
      </c>
      <c r="C30" s="154" t="e">
        <f>IF(ROUND(VALUE(SUBSTITUTE(連結実質赤字比率に係る赤字・黒字の構成分析!F$40,"▲", "-")), 2) &gt;= 0, ABS(ROUND(VALUE(SUBSTITUTE(連結実質赤字比率に係る赤字・黒字の構成分析!F$40,"▲", "-")), 2)), NA())</f>
        <v>#VALUE!</v>
      </c>
      <c r="D30" s="154" t="e">
        <f>IF(ROUND(VALUE(SUBSTITUTE(連結実質赤字比率に係る赤字・黒字の構成分析!G$40,"▲", "-")), 2) &lt; 0, ABS(ROUND(VALUE(SUBSTITUTE(連結実質赤字比率に係る赤字・黒字の構成分析!G$40,"▲", "-")), 2)), NA())</f>
        <v>#VALUE!</v>
      </c>
      <c r="E30" s="154" t="e">
        <f>IF(ROUND(VALUE(SUBSTITUTE(連結実質赤字比率に係る赤字・黒字の構成分析!G$40,"▲", "-")), 2) &gt;= 0, ABS(ROUND(VALUE(SUBSTITUTE(連結実質赤字比率に係る赤字・黒字の構成分析!G$40,"▲", "-")), 2)), NA())</f>
        <v>#VALUE!</v>
      </c>
      <c r="F30" s="154" t="e">
        <f>IF(ROUND(VALUE(SUBSTITUTE(連結実質赤字比率に係る赤字・黒字の構成分析!H$40,"▲", "-")), 2) &lt; 0, ABS(ROUND(VALUE(SUBSTITUTE(連結実質赤字比率に係る赤字・黒字の構成分析!H$40,"▲", "-")), 2)), NA())</f>
        <v>#VALUE!</v>
      </c>
      <c r="G30" s="154" t="e">
        <f>IF(ROUND(VALUE(SUBSTITUTE(連結実質赤字比率に係る赤字・黒字の構成分析!H$40,"▲", "-")), 2) &gt;= 0, ABS(ROUND(VALUE(SUBSTITUTE(連結実質赤字比率に係る赤字・黒字の構成分析!H$40,"▲", "-")), 2)), NA())</f>
        <v>#VALUE!</v>
      </c>
      <c r="H30" s="154" t="e">
        <f>IF(ROUND(VALUE(SUBSTITUTE(連結実質赤字比率に係る赤字・黒字の構成分析!I$40,"▲", "-")), 2) &lt; 0, ABS(ROUND(VALUE(SUBSTITUTE(連結実質赤字比率に係る赤字・黒字の構成分析!I$40,"▲", "-")), 2)), NA())</f>
        <v>#VALUE!</v>
      </c>
      <c r="I30" s="154" t="e">
        <f>IF(ROUND(VALUE(SUBSTITUTE(連結実質赤字比率に係る赤字・黒字の構成分析!I$40,"▲", "-")), 2) &gt;= 0, ABS(ROUND(VALUE(SUBSTITUTE(連結実質赤字比率に係る赤字・黒字の構成分析!I$40,"▲", "-")), 2)), NA())</f>
        <v>#VALUE!</v>
      </c>
      <c r="J30" s="154" t="e">
        <f>IF(ROUND(VALUE(SUBSTITUTE(連結実質赤字比率に係る赤字・黒字の構成分析!J$40,"▲", "-")), 2) &lt; 0, ABS(ROUND(VALUE(SUBSTITUTE(連結実質赤字比率に係る赤字・黒字の構成分析!J$40,"▲", "-")), 2)), NA())</f>
        <v>#VALUE!</v>
      </c>
      <c r="K30" s="154" t="e">
        <f>IF(ROUND(VALUE(SUBSTITUTE(連結実質赤字比率に係る赤字・黒字の構成分析!J$40,"▲", "-")), 2) &gt;= 0, ABS(ROUND(VALUE(SUBSTITUTE(連結実質赤字比率に係る赤字・黒字の構成分析!J$40,"▲", "-")), 2)), NA())</f>
        <v>#VALUE!</v>
      </c>
    </row>
    <row r="31" spans="1:11">
      <c r="A31" s="154" t="str">
        <f>IF(連結実質赤字比率に係る赤字・黒字の構成分析!C$39="",NA(),連結実質赤字比率に係る赤字・黒字の構成分析!C$39)</f>
        <v>後期高齢者医療特別会計</v>
      </c>
      <c r="B31" s="154" t="e">
        <f>IF(ROUND(VALUE(SUBSTITUTE(連結実質赤字比率に係る赤字・黒字の構成分析!F$39,"▲", "-")), 2) &lt; 0, ABS(ROUND(VALUE(SUBSTITUTE(連結実質赤字比率に係る赤字・黒字の構成分析!F$39,"▲", "-")), 2)), NA())</f>
        <v>#N/A</v>
      </c>
      <c r="C31" s="154">
        <f>IF(ROUND(VALUE(SUBSTITUTE(連結実質赤字比率に係る赤字・黒字の構成分析!F$39,"▲", "-")), 2) &gt;= 0, ABS(ROUND(VALUE(SUBSTITUTE(連結実質赤字比率に係る赤字・黒字の構成分析!F$39,"▲", "-")), 2)), NA())</f>
        <v>0.04</v>
      </c>
      <c r="D31" s="154" t="e">
        <f>IF(ROUND(VALUE(SUBSTITUTE(連結実質赤字比率に係る赤字・黒字の構成分析!G$39,"▲", "-")), 2) &lt; 0, ABS(ROUND(VALUE(SUBSTITUTE(連結実質赤字比率に係る赤字・黒字の構成分析!G$39,"▲", "-")), 2)), NA())</f>
        <v>#N/A</v>
      </c>
      <c r="E31" s="154">
        <f>IF(ROUND(VALUE(SUBSTITUTE(連結実質赤字比率に係る赤字・黒字の構成分析!G$39,"▲", "-")), 2) &gt;= 0, ABS(ROUND(VALUE(SUBSTITUTE(連結実質赤字比率に係る赤字・黒字の構成分析!G$39,"▲", "-")), 2)), NA())</f>
        <v>0.03</v>
      </c>
      <c r="F31" s="154" t="e">
        <f>IF(ROUND(VALUE(SUBSTITUTE(連結実質赤字比率に係る赤字・黒字の構成分析!H$39,"▲", "-")), 2) &lt; 0, ABS(ROUND(VALUE(SUBSTITUTE(連結実質赤字比率に係る赤字・黒字の構成分析!H$39,"▲", "-")), 2)), NA())</f>
        <v>#N/A</v>
      </c>
      <c r="G31" s="154">
        <f>IF(ROUND(VALUE(SUBSTITUTE(連結実質赤字比率に係る赤字・黒字の構成分析!H$39,"▲", "-")), 2) &gt;= 0, ABS(ROUND(VALUE(SUBSTITUTE(連結実質赤字比率に係る赤字・黒字の構成分析!H$39,"▲", "-")), 2)), NA())</f>
        <v>0.01</v>
      </c>
      <c r="H31" s="154" t="e">
        <f>IF(ROUND(VALUE(SUBSTITUTE(連結実質赤字比率に係る赤字・黒字の構成分析!I$39,"▲", "-")), 2) &lt; 0, ABS(ROUND(VALUE(SUBSTITUTE(連結実質赤字比率に係る赤字・黒字の構成分析!I$39,"▲", "-")), 2)), NA())</f>
        <v>#N/A</v>
      </c>
      <c r="I31" s="154">
        <f>IF(ROUND(VALUE(SUBSTITUTE(連結実質赤字比率に係る赤字・黒字の構成分析!I$39,"▲", "-")), 2) &gt;= 0, ABS(ROUND(VALUE(SUBSTITUTE(連結実質赤字比率に係る赤字・黒字の構成分析!I$39,"▲", "-")), 2)), NA())</f>
        <v>0</v>
      </c>
      <c r="J31" s="154" t="e">
        <f>IF(ROUND(VALUE(SUBSTITUTE(連結実質赤字比率に係る赤字・黒字の構成分析!J$39,"▲", "-")), 2) &lt; 0, ABS(ROUND(VALUE(SUBSTITUTE(連結実質赤字比率に係る赤字・黒字の構成分析!J$39,"▲", "-")), 2)), NA())</f>
        <v>#N/A</v>
      </c>
      <c r="K31" s="154">
        <f>IF(ROUND(VALUE(SUBSTITUTE(連結実質赤字比率に係る赤字・黒字の構成分析!J$39,"▲", "-")), 2) &gt;= 0, ABS(ROUND(VALUE(SUBSTITUTE(連結実質赤字比率に係る赤字・黒字の構成分析!J$39,"▲", "-")), 2)), NA())</f>
        <v>0.02</v>
      </c>
    </row>
    <row r="32" spans="1:11">
      <c r="A32" s="154" t="str">
        <f>IF(連結実質赤字比率に係る赤字・黒字の構成分析!C$38="",NA(),連結実質赤字比率に係る赤字・黒字の構成分析!C$38)</f>
        <v>公共下水道特別会計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0.01</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0.01</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1.08</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0.92</v>
      </c>
    </row>
    <row r="33" spans="1:16">
      <c r="A33" s="154" t="str">
        <f>IF(連結実質赤字比率に係る赤字・黒字の構成分析!C$37="",NA(),連結実質赤字比率に係る赤字・黒字の構成分析!C$37)</f>
        <v>介護保険特別会計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1.58</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2.74</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2.33</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1.43</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1.51</v>
      </c>
    </row>
    <row r="34" spans="1:16">
      <c r="A34" s="154" t="str">
        <f>IF(連結実質赤字比率に係る赤字・黒字の構成分析!C$36="",NA(),連結実質赤字比率に係る赤字・黒字の構成分析!C$36)</f>
        <v>国民健康保険特別会計</v>
      </c>
      <c r="B34" s="154">
        <f>IF(ROUND(VALUE(SUBSTITUTE(連結実質赤字比率に係る赤字・黒字の構成分析!F$36,"▲", "-")), 2) &lt; 0, ABS(ROUND(VALUE(SUBSTITUTE(連結実質赤字比率に係る赤字・黒字の構成分析!F$36,"▲", "-")), 2)), NA())</f>
        <v>0.36</v>
      </c>
      <c r="C34" s="154" t="e">
        <f>IF(ROUND(VALUE(SUBSTITUTE(連結実質赤字比率に係る赤字・黒字の構成分析!F$36,"▲", "-")), 2) &gt;= 0, ABS(ROUND(VALUE(SUBSTITUTE(連結実質赤字比率に係る赤字・黒字の構成分析!F$36,"▲", "-")), 2)), NA())</f>
        <v>#N/A</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0.45</v>
      </c>
      <c r="F34" s="154">
        <f>IF(ROUND(VALUE(SUBSTITUTE(連結実質赤字比率に係る赤字・黒字の構成分析!H$36,"▲", "-")), 2) &lt; 0, ABS(ROUND(VALUE(SUBSTITUTE(連結実質赤字比率に係る赤字・黒字の構成分析!H$36,"▲", "-")), 2)), NA())</f>
        <v>0.53</v>
      </c>
      <c r="G34" s="154" t="e">
        <f>IF(ROUND(VALUE(SUBSTITUTE(連結実質赤字比率に係る赤字・黒字の構成分析!H$36,"▲", "-")), 2) &gt;= 0, ABS(ROUND(VALUE(SUBSTITUTE(連結実質赤字比率に係る赤字・黒字の構成分析!H$36,"▲", "-")), 2)), NA())</f>
        <v>#N/A</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1.1299999999999999</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2.31</v>
      </c>
    </row>
    <row r="35" spans="1:16">
      <c r="A35" s="154" t="str">
        <f>IF(連結実質赤字比率に係る赤字・黒字の構成分析!C$35="",NA(),連結実質赤字比率に係る赤字・黒字の構成分析!C$35)</f>
        <v>一般会計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5.77</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3.66</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4.93</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1.41</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2.65</v>
      </c>
    </row>
    <row r="36" spans="1:16">
      <c r="A36" s="154" t="str">
        <f>IF(連結実質赤字比率に係る赤字・黒字の構成分析!C$34="",NA(),連結実質赤字比率に係る赤字・黒字の構成分析!C$34)</f>
        <v>水道事業会計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11.55</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9.6999999999999993</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7.71</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9.01</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10.08</v>
      </c>
    </row>
    <row r="39" spans="1:16">
      <c r="A39" s="127" t="s">
        <v>55</v>
      </c>
    </row>
    <row r="40" spans="1:16">
      <c r="A40" s="155"/>
      <c r="B40" s="155" t="str">
        <f>'実質公債費比率（分子）の構造'!K$44</f>
        <v>H25</v>
      </c>
      <c r="C40" s="155"/>
      <c r="D40" s="155"/>
      <c r="E40" s="155" t="str">
        <f>'実質公債費比率（分子）の構造'!L$44</f>
        <v>H26</v>
      </c>
      <c r="F40" s="155"/>
      <c r="G40" s="155"/>
      <c r="H40" s="155" t="str">
        <f>'実質公債費比率（分子）の構造'!M$44</f>
        <v>H27</v>
      </c>
      <c r="I40" s="155"/>
      <c r="J40" s="155"/>
      <c r="K40" s="155" t="str">
        <f>'実質公債費比率（分子）の構造'!N$44</f>
        <v>H28</v>
      </c>
      <c r="L40" s="155"/>
      <c r="M40" s="155"/>
      <c r="N40" s="155" t="str">
        <f>'実質公債費比率（分子）の構造'!O$44</f>
        <v>H29</v>
      </c>
      <c r="O40" s="155"/>
      <c r="P40" s="155"/>
    </row>
    <row r="41" spans="1:16">
      <c r="A41" s="155"/>
      <c r="B41" s="155" t="s">
        <v>56</v>
      </c>
      <c r="C41" s="155"/>
      <c r="D41" s="155" t="s">
        <v>57</v>
      </c>
      <c r="E41" s="155" t="s">
        <v>56</v>
      </c>
      <c r="F41" s="155"/>
      <c r="G41" s="155" t="s">
        <v>57</v>
      </c>
      <c r="H41" s="155" t="s">
        <v>56</v>
      </c>
      <c r="I41" s="155"/>
      <c r="J41" s="155" t="s">
        <v>57</v>
      </c>
      <c r="K41" s="155" t="s">
        <v>56</v>
      </c>
      <c r="L41" s="155"/>
      <c r="M41" s="155" t="s">
        <v>57</v>
      </c>
      <c r="N41" s="155" t="s">
        <v>56</v>
      </c>
      <c r="O41" s="155"/>
      <c r="P41" s="155" t="s">
        <v>57</v>
      </c>
    </row>
    <row r="42" spans="1:16">
      <c r="A42" s="155" t="s">
        <v>58</v>
      </c>
      <c r="B42" s="155"/>
      <c r="C42" s="155"/>
      <c r="D42" s="155">
        <f>'実質公債費比率（分子）の構造'!K$52</f>
        <v>753</v>
      </c>
      <c r="E42" s="155"/>
      <c r="F42" s="155"/>
      <c r="G42" s="155">
        <f>'実質公債費比率（分子）の構造'!L$52</f>
        <v>747</v>
      </c>
      <c r="H42" s="155"/>
      <c r="I42" s="155"/>
      <c r="J42" s="155">
        <f>'実質公債費比率（分子）の構造'!M$52</f>
        <v>763</v>
      </c>
      <c r="K42" s="155"/>
      <c r="L42" s="155"/>
      <c r="M42" s="155">
        <f>'実質公債費比率（分子）の構造'!N$52</f>
        <v>759</v>
      </c>
      <c r="N42" s="155"/>
      <c r="O42" s="155"/>
      <c r="P42" s="155">
        <f>'実質公債費比率（分子）の構造'!O$52</f>
        <v>787</v>
      </c>
    </row>
    <row r="43" spans="1:16">
      <c r="A43" s="155" t="s">
        <v>59</v>
      </c>
      <c r="B43" s="155">
        <f>'実質公債費比率（分子）の構造'!K$51</f>
        <v>0</v>
      </c>
      <c r="C43" s="155"/>
      <c r="D43" s="155"/>
      <c r="E43" s="155">
        <f>'実質公債費比率（分子）の構造'!L$51</f>
        <v>0</v>
      </c>
      <c r="F43" s="155"/>
      <c r="G43" s="155"/>
      <c r="H43" s="155">
        <f>'実質公債費比率（分子）の構造'!M$51</f>
        <v>0</v>
      </c>
      <c r="I43" s="155"/>
      <c r="J43" s="155"/>
      <c r="K43" s="155">
        <f>'実質公債費比率（分子）の構造'!N$51</f>
        <v>0</v>
      </c>
      <c r="L43" s="155"/>
      <c r="M43" s="155"/>
      <c r="N43" s="155">
        <f>'実質公債費比率（分子）の構造'!O$51</f>
        <v>0</v>
      </c>
      <c r="O43" s="155"/>
      <c r="P43" s="155"/>
    </row>
    <row r="44" spans="1:16">
      <c r="A44" s="155" t="s">
        <v>60</v>
      </c>
      <c r="B44" s="155">
        <f>'実質公債費比率（分子）の構造'!K$50</f>
        <v>2</v>
      </c>
      <c r="C44" s="155"/>
      <c r="D44" s="155"/>
      <c r="E44" s="155">
        <f>'実質公債費比率（分子）の構造'!L$50</f>
        <v>3</v>
      </c>
      <c r="F44" s="155"/>
      <c r="G44" s="155"/>
      <c r="H44" s="155">
        <f>'実質公債費比率（分子）の構造'!M$50</f>
        <v>3</v>
      </c>
      <c r="I44" s="155"/>
      <c r="J44" s="155"/>
      <c r="K44" s="155">
        <f>'実質公債費比率（分子）の構造'!N$50</f>
        <v>3</v>
      </c>
      <c r="L44" s="155"/>
      <c r="M44" s="155"/>
      <c r="N44" s="155">
        <f>'実質公債費比率（分子）の構造'!O$50</f>
        <v>4</v>
      </c>
      <c r="O44" s="155"/>
      <c r="P44" s="155"/>
    </row>
    <row r="45" spans="1:16">
      <c r="A45" s="155" t="s">
        <v>61</v>
      </c>
      <c r="B45" s="155">
        <f>'実質公債費比率（分子）の構造'!K$49</f>
        <v>184</v>
      </c>
      <c r="C45" s="155"/>
      <c r="D45" s="155"/>
      <c r="E45" s="155">
        <f>'実質公債費比率（分子）の構造'!L$49</f>
        <v>203</v>
      </c>
      <c r="F45" s="155"/>
      <c r="G45" s="155"/>
      <c r="H45" s="155">
        <f>'実質公債費比率（分子）の構造'!M$49</f>
        <v>193</v>
      </c>
      <c r="I45" s="155"/>
      <c r="J45" s="155"/>
      <c r="K45" s="155">
        <f>'実質公債費比率（分子）の構造'!N$49</f>
        <v>201</v>
      </c>
      <c r="L45" s="155"/>
      <c r="M45" s="155"/>
      <c r="N45" s="155">
        <f>'実質公債費比率（分子）の構造'!O$49</f>
        <v>206</v>
      </c>
      <c r="O45" s="155"/>
      <c r="P45" s="155"/>
    </row>
    <row r="46" spans="1:16">
      <c r="A46" s="155" t="s">
        <v>62</v>
      </c>
      <c r="B46" s="155">
        <f>'実質公債費比率（分子）の構造'!K$48</f>
        <v>561</v>
      </c>
      <c r="C46" s="155"/>
      <c r="D46" s="155"/>
      <c r="E46" s="155">
        <f>'実質公債費比率（分子）の構造'!L$48</f>
        <v>476</v>
      </c>
      <c r="F46" s="155"/>
      <c r="G46" s="155"/>
      <c r="H46" s="155">
        <f>'実質公債費比率（分子）の構造'!M$48</f>
        <v>421</v>
      </c>
      <c r="I46" s="155"/>
      <c r="J46" s="155"/>
      <c r="K46" s="155">
        <f>'実質公債費比率（分子）の構造'!N$48</f>
        <v>388</v>
      </c>
      <c r="L46" s="155"/>
      <c r="M46" s="155"/>
      <c r="N46" s="155">
        <f>'実質公債費比率（分子）の構造'!O$48</f>
        <v>281</v>
      </c>
      <c r="O46" s="155"/>
      <c r="P46" s="155"/>
    </row>
    <row r="47" spans="1:16">
      <c r="A47" s="155" t="s">
        <v>63</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c r="A48" s="155" t="s">
        <v>64</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c r="A49" s="155" t="s">
        <v>65</v>
      </c>
      <c r="B49" s="155">
        <f>'実質公債費比率（分子）の構造'!K$45</f>
        <v>628</v>
      </c>
      <c r="C49" s="155"/>
      <c r="D49" s="155"/>
      <c r="E49" s="155">
        <f>'実質公債費比率（分子）の構造'!L$45</f>
        <v>597</v>
      </c>
      <c r="F49" s="155"/>
      <c r="G49" s="155"/>
      <c r="H49" s="155">
        <f>'実質公債費比率（分子）の構造'!M$45</f>
        <v>573</v>
      </c>
      <c r="I49" s="155"/>
      <c r="J49" s="155"/>
      <c r="K49" s="155">
        <f>'実質公債費比率（分子）の構造'!N$45</f>
        <v>571</v>
      </c>
      <c r="L49" s="155"/>
      <c r="M49" s="155"/>
      <c r="N49" s="155">
        <f>'実質公債費比率（分子）の構造'!O$45</f>
        <v>560</v>
      </c>
      <c r="O49" s="155"/>
      <c r="P49" s="155"/>
    </row>
    <row r="50" spans="1:16">
      <c r="A50" s="155" t="s">
        <v>66</v>
      </c>
      <c r="B50" s="155" t="e">
        <f>NA()</f>
        <v>#N/A</v>
      </c>
      <c r="C50" s="155">
        <f>IF(ISNUMBER('実質公債費比率（分子）の構造'!K$53),'実質公債費比率（分子）の構造'!K$53,NA())</f>
        <v>622</v>
      </c>
      <c r="D50" s="155" t="e">
        <f>NA()</f>
        <v>#N/A</v>
      </c>
      <c r="E50" s="155" t="e">
        <f>NA()</f>
        <v>#N/A</v>
      </c>
      <c r="F50" s="155">
        <f>IF(ISNUMBER('実質公債費比率（分子）の構造'!L$53),'実質公債費比率（分子）の構造'!L$53,NA())</f>
        <v>532</v>
      </c>
      <c r="G50" s="155" t="e">
        <f>NA()</f>
        <v>#N/A</v>
      </c>
      <c r="H50" s="155" t="e">
        <f>NA()</f>
        <v>#N/A</v>
      </c>
      <c r="I50" s="155">
        <f>IF(ISNUMBER('実質公債費比率（分子）の構造'!M$53),'実質公債費比率（分子）の構造'!M$53,NA())</f>
        <v>427</v>
      </c>
      <c r="J50" s="155" t="e">
        <f>NA()</f>
        <v>#N/A</v>
      </c>
      <c r="K50" s="155" t="e">
        <f>NA()</f>
        <v>#N/A</v>
      </c>
      <c r="L50" s="155">
        <f>IF(ISNUMBER('実質公債費比率（分子）の構造'!N$53),'実質公債費比率（分子）の構造'!N$53,NA())</f>
        <v>404</v>
      </c>
      <c r="M50" s="155" t="e">
        <f>NA()</f>
        <v>#N/A</v>
      </c>
      <c r="N50" s="155" t="e">
        <f>NA()</f>
        <v>#N/A</v>
      </c>
      <c r="O50" s="155">
        <f>IF(ISNUMBER('実質公債費比率（分子）の構造'!O$53),'実質公債費比率（分子）の構造'!O$53,NA())</f>
        <v>264</v>
      </c>
      <c r="P50" s="155" t="e">
        <f>NA()</f>
        <v>#N/A</v>
      </c>
    </row>
    <row r="53" spans="1:16">
      <c r="A53" s="127" t="s">
        <v>67</v>
      </c>
    </row>
    <row r="54" spans="1:16">
      <c r="A54" s="154"/>
      <c r="B54" s="154" t="str">
        <f>'将来負担比率（分子）の構造'!I$40</f>
        <v>H25</v>
      </c>
      <c r="C54" s="154"/>
      <c r="D54" s="154"/>
      <c r="E54" s="154" t="str">
        <f>'将来負担比率（分子）の構造'!J$40</f>
        <v>H26</v>
      </c>
      <c r="F54" s="154"/>
      <c r="G54" s="154"/>
      <c r="H54" s="154" t="str">
        <f>'将来負担比率（分子）の構造'!K$40</f>
        <v>H27</v>
      </c>
      <c r="I54" s="154"/>
      <c r="J54" s="154"/>
      <c r="K54" s="154" t="str">
        <f>'将来負担比率（分子）の構造'!L$40</f>
        <v>H28</v>
      </c>
      <c r="L54" s="154"/>
      <c r="M54" s="154"/>
      <c r="N54" s="154" t="str">
        <f>'将来負担比率（分子）の構造'!M$40</f>
        <v>H29</v>
      </c>
      <c r="O54" s="154"/>
      <c r="P54" s="154"/>
    </row>
    <row r="55" spans="1:16">
      <c r="A55" s="154"/>
      <c r="B55" s="154" t="s">
        <v>68</v>
      </c>
      <c r="C55" s="154"/>
      <c r="D55" s="154" t="s">
        <v>69</v>
      </c>
      <c r="E55" s="154" t="s">
        <v>68</v>
      </c>
      <c r="F55" s="154"/>
      <c r="G55" s="154" t="s">
        <v>69</v>
      </c>
      <c r="H55" s="154" t="s">
        <v>68</v>
      </c>
      <c r="I55" s="154"/>
      <c r="J55" s="154" t="s">
        <v>69</v>
      </c>
      <c r="K55" s="154" t="s">
        <v>68</v>
      </c>
      <c r="L55" s="154"/>
      <c r="M55" s="154" t="s">
        <v>69</v>
      </c>
      <c r="N55" s="154" t="s">
        <v>68</v>
      </c>
      <c r="O55" s="154"/>
      <c r="P55" s="154" t="s">
        <v>69</v>
      </c>
    </row>
    <row r="56" spans="1:16">
      <c r="A56" s="154" t="s">
        <v>37</v>
      </c>
      <c r="B56" s="154"/>
      <c r="C56" s="154"/>
      <c r="D56" s="154">
        <f>'将来負担比率（分子）の構造'!I$52</f>
        <v>8715</v>
      </c>
      <c r="E56" s="154"/>
      <c r="F56" s="154"/>
      <c r="G56" s="154">
        <f>'将来負担比率（分子）の構造'!J$52</f>
        <v>8522</v>
      </c>
      <c r="H56" s="154"/>
      <c r="I56" s="154"/>
      <c r="J56" s="154">
        <f>'将来負担比率（分子）の構造'!K$52</f>
        <v>8024</v>
      </c>
      <c r="K56" s="154"/>
      <c r="L56" s="154"/>
      <c r="M56" s="154">
        <f>'将来負担比率（分子）の構造'!L$52</f>
        <v>8153</v>
      </c>
      <c r="N56" s="154"/>
      <c r="O56" s="154"/>
      <c r="P56" s="154">
        <f>'将来負担比率（分子）の構造'!M$52</f>
        <v>7934</v>
      </c>
    </row>
    <row r="57" spans="1:16">
      <c r="A57" s="154" t="s">
        <v>36</v>
      </c>
      <c r="B57" s="154"/>
      <c r="C57" s="154"/>
      <c r="D57" s="154">
        <f>'将来負担比率（分子）の構造'!I$51</f>
        <v>167</v>
      </c>
      <c r="E57" s="154"/>
      <c r="F57" s="154"/>
      <c r="G57" s="154">
        <f>'将来負担比率（分子）の構造'!J$51</f>
        <v>151</v>
      </c>
      <c r="H57" s="154"/>
      <c r="I57" s="154"/>
      <c r="J57" s="154">
        <f>'将来負担比率（分子）の構造'!K$51</f>
        <v>132</v>
      </c>
      <c r="K57" s="154"/>
      <c r="L57" s="154"/>
      <c r="M57" s="154">
        <f>'将来負担比率（分子）の構造'!L$51</f>
        <v>6736</v>
      </c>
      <c r="N57" s="154"/>
      <c r="O57" s="154"/>
      <c r="P57" s="154">
        <f>'将来負担比率（分子）の構造'!M$51</f>
        <v>6712</v>
      </c>
    </row>
    <row r="58" spans="1:16">
      <c r="A58" s="154" t="s">
        <v>35</v>
      </c>
      <c r="B58" s="154"/>
      <c r="C58" s="154"/>
      <c r="D58" s="154">
        <f>'将来負担比率（分子）の構造'!I$50</f>
        <v>564</v>
      </c>
      <c r="E58" s="154"/>
      <c r="F58" s="154"/>
      <c r="G58" s="154">
        <f>'将来負担比率（分子）の構造'!J$50</f>
        <v>393</v>
      </c>
      <c r="H58" s="154"/>
      <c r="I58" s="154"/>
      <c r="J58" s="154">
        <f>'将来負担比率（分子）の構造'!K$50</f>
        <v>579</v>
      </c>
      <c r="K58" s="154"/>
      <c r="L58" s="154"/>
      <c r="M58" s="154">
        <f>'将来負担比率（分子）の構造'!L$50</f>
        <v>764</v>
      </c>
      <c r="N58" s="154"/>
      <c r="O58" s="154"/>
      <c r="P58" s="154">
        <f>'将来負担比率（分子）の構造'!M$50</f>
        <v>638</v>
      </c>
    </row>
    <row r="59" spans="1:16">
      <c r="A59" s="154" t="s">
        <v>33</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c r="A60" s="154" t="s">
        <v>32</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c r="A61" s="154" t="s">
        <v>30</v>
      </c>
      <c r="B61" s="154" t="str">
        <f>'将来負担比率（分子）の構造'!I$46</f>
        <v>-</v>
      </c>
      <c r="C61" s="154"/>
      <c r="D61" s="154"/>
      <c r="E61" s="154" t="str">
        <f>'将来負担比率（分子）の構造'!J$46</f>
        <v>-</v>
      </c>
      <c r="F61" s="154"/>
      <c r="G61" s="154"/>
      <c r="H61" s="154" t="str">
        <f>'将来負担比率（分子）の構造'!K$46</f>
        <v>-</v>
      </c>
      <c r="I61" s="154"/>
      <c r="J61" s="154"/>
      <c r="K61" s="154" t="str">
        <f>'将来負担比率（分子）の構造'!L$46</f>
        <v>-</v>
      </c>
      <c r="L61" s="154"/>
      <c r="M61" s="154"/>
      <c r="N61" s="154" t="str">
        <f>'将来負担比率（分子）の構造'!M$46</f>
        <v>-</v>
      </c>
      <c r="O61" s="154"/>
      <c r="P61" s="154"/>
    </row>
    <row r="62" spans="1:16">
      <c r="A62" s="154" t="s">
        <v>29</v>
      </c>
      <c r="B62" s="154">
        <f>'将来負担比率（分子）の構造'!I$45</f>
        <v>1106</v>
      </c>
      <c r="C62" s="154"/>
      <c r="D62" s="154"/>
      <c r="E62" s="154">
        <f>'将来負担比率（分子）の構造'!J$45</f>
        <v>1060</v>
      </c>
      <c r="F62" s="154"/>
      <c r="G62" s="154"/>
      <c r="H62" s="154">
        <f>'将来負担比率（分子）の構造'!K$45</f>
        <v>979</v>
      </c>
      <c r="I62" s="154"/>
      <c r="J62" s="154"/>
      <c r="K62" s="154">
        <f>'将来負担比率（分子）の構造'!L$45</f>
        <v>988</v>
      </c>
      <c r="L62" s="154"/>
      <c r="M62" s="154"/>
      <c r="N62" s="154">
        <f>'将来負担比率（分子）の構造'!M$45</f>
        <v>960</v>
      </c>
      <c r="O62" s="154"/>
      <c r="P62" s="154"/>
    </row>
    <row r="63" spans="1:16">
      <c r="A63" s="154" t="s">
        <v>28</v>
      </c>
      <c r="B63" s="154">
        <f>'将来負担比率（分子）の構造'!I$44</f>
        <v>480</v>
      </c>
      <c r="C63" s="154"/>
      <c r="D63" s="154"/>
      <c r="E63" s="154">
        <f>'将来負担比率（分子）の構造'!J$44</f>
        <v>429</v>
      </c>
      <c r="F63" s="154"/>
      <c r="G63" s="154"/>
      <c r="H63" s="154">
        <f>'将来負担比率（分子）の構造'!K$44</f>
        <v>461</v>
      </c>
      <c r="I63" s="154"/>
      <c r="J63" s="154"/>
      <c r="K63" s="154">
        <f>'将来負担比率（分子）の構造'!L$44</f>
        <v>515</v>
      </c>
      <c r="L63" s="154"/>
      <c r="M63" s="154"/>
      <c r="N63" s="154">
        <f>'将来負担比率（分子）の構造'!M$44</f>
        <v>520</v>
      </c>
      <c r="O63" s="154"/>
      <c r="P63" s="154"/>
    </row>
    <row r="64" spans="1:16">
      <c r="A64" s="154" t="s">
        <v>27</v>
      </c>
      <c r="B64" s="154">
        <f>'将来負担比率（分子）の構造'!I$43</f>
        <v>6639</v>
      </c>
      <c r="C64" s="154"/>
      <c r="D64" s="154"/>
      <c r="E64" s="154">
        <f>'将来負担比率（分子）の構造'!J$43</f>
        <v>6288</v>
      </c>
      <c r="F64" s="154"/>
      <c r="G64" s="154"/>
      <c r="H64" s="154">
        <f>'将来負担比率（分子）の構造'!K$43</f>
        <v>5591</v>
      </c>
      <c r="I64" s="154"/>
      <c r="J64" s="154"/>
      <c r="K64" s="154">
        <f>'将来負担比率（分子）の構造'!L$43</f>
        <v>4983</v>
      </c>
      <c r="L64" s="154"/>
      <c r="M64" s="154"/>
      <c r="N64" s="154">
        <f>'将来負担比率（分子）の構造'!M$43</f>
        <v>3940</v>
      </c>
      <c r="O64" s="154"/>
      <c r="P64" s="154"/>
    </row>
    <row r="65" spans="1:16">
      <c r="A65" s="154" t="s">
        <v>26</v>
      </c>
      <c r="B65" s="154" t="str">
        <f>'将来負担比率（分子）の構造'!I$42</f>
        <v>-</v>
      </c>
      <c r="C65" s="154"/>
      <c r="D65" s="154"/>
      <c r="E65" s="154" t="str">
        <f>'将来負担比率（分子）の構造'!J$42</f>
        <v>-</v>
      </c>
      <c r="F65" s="154"/>
      <c r="G65" s="154"/>
      <c r="H65" s="154" t="str">
        <f>'将来負担比率（分子）の構造'!K$42</f>
        <v>-</v>
      </c>
      <c r="I65" s="154"/>
      <c r="J65" s="154"/>
      <c r="K65" s="154">
        <f>'将来負担比率（分子）の構造'!L$42</f>
        <v>6628</v>
      </c>
      <c r="L65" s="154"/>
      <c r="M65" s="154"/>
      <c r="N65" s="154">
        <f>'将来負担比率（分子）の構造'!M$42</f>
        <v>6627</v>
      </c>
      <c r="O65" s="154"/>
      <c r="P65" s="154"/>
    </row>
    <row r="66" spans="1:16">
      <c r="A66" s="154" t="s">
        <v>25</v>
      </c>
      <c r="B66" s="154">
        <f>'将来負担比率（分子）の構造'!I$41</f>
        <v>5800</v>
      </c>
      <c r="C66" s="154"/>
      <c r="D66" s="154"/>
      <c r="E66" s="154">
        <f>'将来負担比率（分子）の構造'!J$41</f>
        <v>5776</v>
      </c>
      <c r="F66" s="154"/>
      <c r="G66" s="154"/>
      <c r="H66" s="154">
        <f>'将来負担比率（分子）の構造'!K$41</f>
        <v>5716</v>
      </c>
      <c r="I66" s="154"/>
      <c r="J66" s="154"/>
      <c r="K66" s="154">
        <f>'将来負担比率（分子）の構造'!L$41</f>
        <v>5773</v>
      </c>
      <c r="L66" s="154"/>
      <c r="M66" s="154"/>
      <c r="N66" s="154">
        <f>'将来負担比率（分子）の構造'!M$41</f>
        <v>5730</v>
      </c>
      <c r="O66" s="154"/>
      <c r="P66" s="154"/>
    </row>
    <row r="67" spans="1:16">
      <c r="A67" s="154" t="s">
        <v>70</v>
      </c>
      <c r="B67" s="154" t="e">
        <f>NA()</f>
        <v>#N/A</v>
      </c>
      <c r="C67" s="154">
        <f>IF(ISNUMBER('将来負担比率（分子）の構造'!I$53), IF('将来負担比率（分子）の構造'!I$53 &lt; 0, 0, '将来負担比率（分子）の構造'!I$53), NA())</f>
        <v>4578</v>
      </c>
      <c r="D67" s="154" t="e">
        <f>NA()</f>
        <v>#N/A</v>
      </c>
      <c r="E67" s="154" t="e">
        <f>NA()</f>
        <v>#N/A</v>
      </c>
      <c r="F67" s="154">
        <f>IF(ISNUMBER('将来負担比率（分子）の構造'!J$53), IF('将来負担比率（分子）の構造'!J$53 &lt; 0, 0, '将来負担比率（分子）の構造'!J$53), NA())</f>
        <v>4487</v>
      </c>
      <c r="G67" s="154" t="e">
        <f>NA()</f>
        <v>#N/A</v>
      </c>
      <c r="H67" s="154" t="e">
        <f>NA()</f>
        <v>#N/A</v>
      </c>
      <c r="I67" s="154">
        <f>IF(ISNUMBER('将来負担比率（分子）の構造'!K$53), IF('将来負担比率（分子）の構造'!K$53 &lt; 0, 0, '将来負担比率（分子）の構造'!K$53), NA())</f>
        <v>4012</v>
      </c>
      <c r="J67" s="154" t="e">
        <f>NA()</f>
        <v>#N/A</v>
      </c>
      <c r="K67" s="154" t="e">
        <f>NA()</f>
        <v>#N/A</v>
      </c>
      <c r="L67" s="154">
        <f>IF(ISNUMBER('将来負担比率（分子）の構造'!L$53), IF('将来負担比率（分子）の構造'!L$53 &lt; 0, 0, '将来負担比率（分子）の構造'!L$53), NA())</f>
        <v>3234</v>
      </c>
      <c r="M67" s="154" t="e">
        <f>NA()</f>
        <v>#N/A</v>
      </c>
      <c r="N67" s="154" t="e">
        <f>NA()</f>
        <v>#N/A</v>
      </c>
      <c r="O67" s="154">
        <f>IF(ISNUMBER('将来負担比率（分子）の構造'!M$53), IF('将来負担比率（分子）の構造'!M$53 &lt; 0, 0, '将来負担比率（分子）の構造'!M$53), NA())</f>
        <v>2493</v>
      </c>
      <c r="P67" s="154" t="e">
        <f>NA()</f>
        <v>#N/A</v>
      </c>
    </row>
    <row r="70" spans="1:16">
      <c r="A70" s="156" t="s">
        <v>71</v>
      </c>
      <c r="B70" s="156"/>
      <c r="C70" s="156"/>
      <c r="D70" s="156"/>
      <c r="E70" s="156"/>
      <c r="F70" s="156"/>
    </row>
    <row r="71" spans="1:16">
      <c r="A71" s="157"/>
      <c r="B71" s="157" t="str">
        <f>基金残高に係る経年分析!F54</f>
        <v>H27</v>
      </c>
      <c r="C71" s="157" t="str">
        <f>基金残高に係る経年分析!G54</f>
        <v>H28</v>
      </c>
      <c r="D71" s="157" t="str">
        <f>基金残高に係る経年分析!H54</f>
        <v>H29</v>
      </c>
    </row>
    <row r="72" spans="1:16">
      <c r="A72" s="157" t="s">
        <v>72</v>
      </c>
      <c r="B72" s="158">
        <f>基金残高に係る経年分析!F55</f>
        <v>446</v>
      </c>
      <c r="C72" s="158">
        <f>基金残高に係る経年分析!G55</f>
        <v>567</v>
      </c>
      <c r="D72" s="158">
        <f>基金残高に係る経年分析!H55</f>
        <v>417</v>
      </c>
    </row>
    <row r="73" spans="1:16">
      <c r="A73" s="157" t="s">
        <v>73</v>
      </c>
      <c r="B73" s="158">
        <f>基金残高に係る経年分析!F56</f>
        <v>54</v>
      </c>
      <c r="C73" s="158">
        <f>基金残高に係る経年分析!G56</f>
        <v>54</v>
      </c>
      <c r="D73" s="158">
        <f>基金残高に係る経年分析!H56</f>
        <v>54</v>
      </c>
    </row>
    <row r="74" spans="1:16">
      <c r="A74" s="157" t="s">
        <v>74</v>
      </c>
      <c r="B74" s="158">
        <f>基金残高に係る経年分析!F57</f>
        <v>61</v>
      </c>
      <c r="C74" s="158">
        <f>基金残高に係る経年分析!G57</f>
        <v>73</v>
      </c>
      <c r="D74" s="158">
        <f>基金残高に係る経年分析!H57</f>
        <v>77</v>
      </c>
    </row>
  </sheetData>
  <sheetProtection algorithmName="SHA-512" hashValue="evwOfsUUpj5GzDcptqWr79OYuguTduzSrE8vGJIqOaTaFgWTegRimbKQfO9V2Xfs5+2V4ZdK7CPlMo+E0pU1Uw==" saltValue="z9WS1PJ5Ek2sutSol7Tf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194" customWidth="1"/>
    <col min="96" max="133" width="1.625" style="207" customWidth="1"/>
    <col min="134" max="143" width="1.625" style="194" customWidth="1"/>
    <col min="144" max="16384" width="0" style="194" hidden="1"/>
  </cols>
  <sheetData>
    <row r="1" spans="2:143" ht="22.5" customHeight="1" thickBot="1">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703" t="s">
        <v>208</v>
      </c>
      <c r="DI1" s="704"/>
      <c r="DJ1" s="704"/>
      <c r="DK1" s="704"/>
      <c r="DL1" s="704"/>
      <c r="DM1" s="704"/>
      <c r="DN1" s="705"/>
      <c r="DO1" s="194"/>
      <c r="DP1" s="703" t="s">
        <v>209</v>
      </c>
      <c r="DQ1" s="704"/>
      <c r="DR1" s="704"/>
      <c r="DS1" s="704"/>
      <c r="DT1" s="704"/>
      <c r="DU1" s="704"/>
      <c r="DV1" s="704"/>
      <c r="DW1" s="704"/>
      <c r="DX1" s="704"/>
      <c r="DY1" s="704"/>
      <c r="DZ1" s="704"/>
      <c r="EA1" s="704"/>
      <c r="EB1" s="704"/>
      <c r="EC1" s="705"/>
      <c r="ED1" s="193"/>
      <c r="EE1" s="193"/>
      <c r="EF1" s="193"/>
      <c r="EG1" s="193"/>
      <c r="EH1" s="193"/>
      <c r="EI1" s="193"/>
      <c r="EJ1" s="193"/>
      <c r="EK1" s="193"/>
      <c r="EL1" s="193"/>
      <c r="EM1" s="193"/>
    </row>
    <row r="2" spans="2:143" ht="22.5" customHeight="1">
      <c r="B2" s="195" t="s">
        <v>210</v>
      </c>
      <c r="R2" s="196"/>
      <c r="S2" s="196"/>
      <c r="T2" s="196"/>
      <c r="U2" s="196"/>
      <c r="V2" s="196"/>
      <c r="W2" s="196"/>
      <c r="X2" s="196"/>
      <c r="Y2" s="196"/>
      <c r="Z2" s="196"/>
      <c r="AA2" s="196"/>
      <c r="AB2" s="196"/>
      <c r="AC2" s="196"/>
      <c r="AE2" s="197"/>
      <c r="AF2" s="197"/>
      <c r="AG2" s="197"/>
      <c r="AH2" s="197"/>
      <c r="AI2" s="197"/>
      <c r="AJ2" s="196"/>
      <c r="AK2" s="196"/>
      <c r="AL2" s="196"/>
      <c r="AM2" s="196"/>
      <c r="AN2" s="196"/>
      <c r="AO2" s="196"/>
      <c r="AP2" s="196"/>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row>
    <row r="3" spans="2:143" ht="11.25" customHeight="1">
      <c r="B3" s="665" t="s">
        <v>211</v>
      </c>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666"/>
      <c r="AL3" s="666"/>
      <c r="AM3" s="666"/>
      <c r="AN3" s="666"/>
      <c r="AO3" s="666"/>
      <c r="AP3" s="665" t="s">
        <v>212</v>
      </c>
      <c r="AQ3" s="666"/>
      <c r="AR3" s="666"/>
      <c r="AS3" s="666"/>
      <c r="AT3" s="666"/>
      <c r="AU3" s="666"/>
      <c r="AV3" s="666"/>
      <c r="AW3" s="666"/>
      <c r="AX3" s="666"/>
      <c r="AY3" s="666"/>
      <c r="AZ3" s="666"/>
      <c r="BA3" s="666"/>
      <c r="BB3" s="666"/>
      <c r="BC3" s="666"/>
      <c r="BD3" s="666"/>
      <c r="BE3" s="666"/>
      <c r="BF3" s="666"/>
      <c r="BG3" s="666"/>
      <c r="BH3" s="666"/>
      <c r="BI3" s="666"/>
      <c r="BJ3" s="666"/>
      <c r="BK3" s="666"/>
      <c r="BL3" s="666"/>
      <c r="BM3" s="666"/>
      <c r="BN3" s="666"/>
      <c r="BO3" s="666"/>
      <c r="BP3" s="666"/>
      <c r="BQ3" s="666"/>
      <c r="BR3" s="666"/>
      <c r="BS3" s="666"/>
      <c r="BT3" s="666"/>
      <c r="BU3" s="666"/>
      <c r="BV3" s="666"/>
      <c r="BW3" s="666"/>
      <c r="BX3" s="666"/>
      <c r="BY3" s="666"/>
      <c r="BZ3" s="666"/>
      <c r="CA3" s="666"/>
      <c r="CB3" s="667"/>
      <c r="CD3" s="665" t="s">
        <v>213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5" t="s">
        <v>1</v>
      </c>
      <c r="C4" s="666"/>
      <c r="D4" s="666"/>
      <c r="E4" s="666"/>
      <c r="F4" s="666"/>
      <c r="G4" s="666"/>
      <c r="H4" s="666"/>
      <c r="I4" s="666"/>
      <c r="J4" s="666"/>
      <c r="K4" s="666"/>
      <c r="L4" s="666"/>
      <c r="M4" s="666"/>
      <c r="N4" s="666"/>
      <c r="O4" s="666"/>
      <c r="P4" s="666"/>
      <c r="Q4" s="667"/>
      <c r="R4" s="665" t="s">
        <v>214</v>
      </c>
      <c r="S4" s="666"/>
      <c r="T4" s="666"/>
      <c r="U4" s="666"/>
      <c r="V4" s="666"/>
      <c r="W4" s="666"/>
      <c r="X4" s="666"/>
      <c r="Y4" s="667"/>
      <c r="Z4" s="665" t="s">
        <v>215</v>
      </c>
      <c r="AA4" s="666"/>
      <c r="AB4" s="666"/>
      <c r="AC4" s="667"/>
      <c r="AD4" s="665" t="s">
        <v>216</v>
      </c>
      <c r="AE4" s="666"/>
      <c r="AF4" s="666"/>
      <c r="AG4" s="666"/>
      <c r="AH4" s="666"/>
      <c r="AI4" s="666"/>
      <c r="AJ4" s="666"/>
      <c r="AK4" s="667"/>
      <c r="AL4" s="665" t="s">
        <v>215</v>
      </c>
      <c r="AM4" s="666"/>
      <c r="AN4" s="666"/>
      <c r="AO4" s="667"/>
      <c r="AP4" s="706" t="s">
        <v>217</v>
      </c>
      <c r="AQ4" s="706"/>
      <c r="AR4" s="706"/>
      <c r="AS4" s="706"/>
      <c r="AT4" s="706"/>
      <c r="AU4" s="706"/>
      <c r="AV4" s="706"/>
      <c r="AW4" s="706"/>
      <c r="AX4" s="706"/>
      <c r="AY4" s="706"/>
      <c r="AZ4" s="706"/>
      <c r="BA4" s="706"/>
      <c r="BB4" s="706"/>
      <c r="BC4" s="706"/>
      <c r="BD4" s="706"/>
      <c r="BE4" s="706"/>
      <c r="BF4" s="706"/>
      <c r="BG4" s="706" t="s">
        <v>218</v>
      </c>
      <c r="BH4" s="706"/>
      <c r="BI4" s="706"/>
      <c r="BJ4" s="706"/>
      <c r="BK4" s="706"/>
      <c r="BL4" s="706"/>
      <c r="BM4" s="706"/>
      <c r="BN4" s="706"/>
      <c r="BO4" s="706" t="s">
        <v>215</v>
      </c>
      <c r="BP4" s="706"/>
      <c r="BQ4" s="706"/>
      <c r="BR4" s="706"/>
      <c r="BS4" s="706" t="s">
        <v>219</v>
      </c>
      <c r="BT4" s="706"/>
      <c r="BU4" s="706"/>
      <c r="BV4" s="706"/>
      <c r="BW4" s="706"/>
      <c r="BX4" s="706"/>
      <c r="BY4" s="706"/>
      <c r="BZ4" s="706"/>
      <c r="CA4" s="706"/>
      <c r="CB4" s="706"/>
      <c r="CD4" s="665" t="s">
        <v>220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ht="11.25" customHeight="1">
      <c r="B5" s="662" t="s">
        <v>221</v>
      </c>
      <c r="C5" s="663"/>
      <c r="D5" s="663"/>
      <c r="E5" s="663"/>
      <c r="F5" s="663"/>
      <c r="G5" s="663"/>
      <c r="H5" s="663"/>
      <c r="I5" s="663"/>
      <c r="J5" s="663"/>
      <c r="K5" s="663"/>
      <c r="L5" s="663"/>
      <c r="M5" s="663"/>
      <c r="N5" s="663"/>
      <c r="O5" s="663"/>
      <c r="P5" s="663"/>
      <c r="Q5" s="664"/>
      <c r="R5" s="656">
        <v>2079620</v>
      </c>
      <c r="S5" s="657"/>
      <c r="T5" s="657"/>
      <c r="U5" s="657"/>
      <c r="V5" s="657"/>
      <c r="W5" s="657"/>
      <c r="X5" s="657"/>
      <c r="Y5" s="688"/>
      <c r="Z5" s="701">
        <v>33.4</v>
      </c>
      <c r="AA5" s="701"/>
      <c r="AB5" s="701"/>
      <c r="AC5" s="701"/>
      <c r="AD5" s="702">
        <v>2079620</v>
      </c>
      <c r="AE5" s="702"/>
      <c r="AF5" s="702"/>
      <c r="AG5" s="702"/>
      <c r="AH5" s="702"/>
      <c r="AI5" s="702"/>
      <c r="AJ5" s="702"/>
      <c r="AK5" s="702"/>
      <c r="AL5" s="689">
        <v>52.6</v>
      </c>
      <c r="AM5" s="672"/>
      <c r="AN5" s="672"/>
      <c r="AO5" s="690"/>
      <c r="AP5" s="662" t="s">
        <v>222</v>
      </c>
      <c r="AQ5" s="663"/>
      <c r="AR5" s="663"/>
      <c r="AS5" s="663"/>
      <c r="AT5" s="663"/>
      <c r="AU5" s="663"/>
      <c r="AV5" s="663"/>
      <c r="AW5" s="663"/>
      <c r="AX5" s="663"/>
      <c r="AY5" s="663"/>
      <c r="AZ5" s="663"/>
      <c r="BA5" s="663"/>
      <c r="BB5" s="663"/>
      <c r="BC5" s="663"/>
      <c r="BD5" s="663"/>
      <c r="BE5" s="663"/>
      <c r="BF5" s="664"/>
      <c r="BG5" s="596">
        <v>2079620</v>
      </c>
      <c r="BH5" s="599"/>
      <c r="BI5" s="599"/>
      <c r="BJ5" s="599"/>
      <c r="BK5" s="599"/>
      <c r="BL5" s="599"/>
      <c r="BM5" s="599"/>
      <c r="BN5" s="600"/>
      <c r="BO5" s="653">
        <v>100</v>
      </c>
      <c r="BP5" s="653"/>
      <c r="BQ5" s="653"/>
      <c r="BR5" s="653"/>
      <c r="BS5" s="654">
        <v>37429</v>
      </c>
      <c r="BT5" s="654"/>
      <c r="BU5" s="654"/>
      <c r="BV5" s="654"/>
      <c r="BW5" s="654"/>
      <c r="BX5" s="654"/>
      <c r="BY5" s="654"/>
      <c r="BZ5" s="654"/>
      <c r="CA5" s="654"/>
      <c r="CB5" s="681"/>
      <c r="CD5" s="665" t="s">
        <v>217</v>
      </c>
      <c r="CE5" s="666"/>
      <c r="CF5" s="666"/>
      <c r="CG5" s="666"/>
      <c r="CH5" s="666"/>
      <c r="CI5" s="666"/>
      <c r="CJ5" s="666"/>
      <c r="CK5" s="666"/>
      <c r="CL5" s="666"/>
      <c r="CM5" s="666"/>
      <c r="CN5" s="666"/>
      <c r="CO5" s="666"/>
      <c r="CP5" s="666"/>
      <c r="CQ5" s="667"/>
      <c r="CR5" s="665" t="s">
        <v>223</v>
      </c>
      <c r="CS5" s="666"/>
      <c r="CT5" s="666"/>
      <c r="CU5" s="666"/>
      <c r="CV5" s="666"/>
      <c r="CW5" s="666"/>
      <c r="CX5" s="666"/>
      <c r="CY5" s="667"/>
      <c r="CZ5" s="665" t="s">
        <v>215</v>
      </c>
      <c r="DA5" s="666"/>
      <c r="DB5" s="666"/>
      <c r="DC5" s="667"/>
      <c r="DD5" s="665" t="s">
        <v>224</v>
      </c>
      <c r="DE5" s="666"/>
      <c r="DF5" s="666"/>
      <c r="DG5" s="666"/>
      <c r="DH5" s="666"/>
      <c r="DI5" s="666"/>
      <c r="DJ5" s="666"/>
      <c r="DK5" s="666"/>
      <c r="DL5" s="666"/>
      <c r="DM5" s="666"/>
      <c r="DN5" s="666"/>
      <c r="DO5" s="666"/>
      <c r="DP5" s="667"/>
      <c r="DQ5" s="665" t="s">
        <v>225</v>
      </c>
      <c r="DR5" s="666"/>
      <c r="DS5" s="666"/>
      <c r="DT5" s="666"/>
      <c r="DU5" s="666"/>
      <c r="DV5" s="666"/>
      <c r="DW5" s="666"/>
      <c r="DX5" s="666"/>
      <c r="DY5" s="666"/>
      <c r="DZ5" s="666"/>
      <c r="EA5" s="666"/>
      <c r="EB5" s="666"/>
      <c r="EC5" s="667"/>
    </row>
    <row r="6" spans="2:143" ht="11.25" customHeight="1">
      <c r="B6" s="593" t="s">
        <v>226</v>
      </c>
      <c r="C6" s="594"/>
      <c r="D6" s="594"/>
      <c r="E6" s="594"/>
      <c r="F6" s="594"/>
      <c r="G6" s="594"/>
      <c r="H6" s="594"/>
      <c r="I6" s="594"/>
      <c r="J6" s="594"/>
      <c r="K6" s="594"/>
      <c r="L6" s="594"/>
      <c r="M6" s="594"/>
      <c r="N6" s="594"/>
      <c r="O6" s="594"/>
      <c r="P6" s="594"/>
      <c r="Q6" s="595"/>
      <c r="R6" s="596">
        <v>48885</v>
      </c>
      <c r="S6" s="599"/>
      <c r="T6" s="599"/>
      <c r="U6" s="599"/>
      <c r="V6" s="599"/>
      <c r="W6" s="599"/>
      <c r="X6" s="599"/>
      <c r="Y6" s="600"/>
      <c r="Z6" s="653">
        <v>0.8</v>
      </c>
      <c r="AA6" s="653"/>
      <c r="AB6" s="653"/>
      <c r="AC6" s="653"/>
      <c r="AD6" s="654">
        <v>48885</v>
      </c>
      <c r="AE6" s="654"/>
      <c r="AF6" s="654"/>
      <c r="AG6" s="654"/>
      <c r="AH6" s="654"/>
      <c r="AI6" s="654"/>
      <c r="AJ6" s="654"/>
      <c r="AK6" s="654"/>
      <c r="AL6" s="601">
        <v>1.2</v>
      </c>
      <c r="AM6" s="602"/>
      <c r="AN6" s="602"/>
      <c r="AO6" s="655"/>
      <c r="AP6" s="593" t="s">
        <v>227</v>
      </c>
      <c r="AQ6" s="594"/>
      <c r="AR6" s="594"/>
      <c r="AS6" s="594"/>
      <c r="AT6" s="594"/>
      <c r="AU6" s="594"/>
      <c r="AV6" s="594"/>
      <c r="AW6" s="594"/>
      <c r="AX6" s="594"/>
      <c r="AY6" s="594"/>
      <c r="AZ6" s="594"/>
      <c r="BA6" s="594"/>
      <c r="BB6" s="594"/>
      <c r="BC6" s="594"/>
      <c r="BD6" s="594"/>
      <c r="BE6" s="594"/>
      <c r="BF6" s="595"/>
      <c r="BG6" s="596">
        <v>2079620</v>
      </c>
      <c r="BH6" s="599"/>
      <c r="BI6" s="599"/>
      <c r="BJ6" s="599"/>
      <c r="BK6" s="599"/>
      <c r="BL6" s="599"/>
      <c r="BM6" s="599"/>
      <c r="BN6" s="600"/>
      <c r="BO6" s="653">
        <v>100</v>
      </c>
      <c r="BP6" s="653"/>
      <c r="BQ6" s="653"/>
      <c r="BR6" s="653"/>
      <c r="BS6" s="654">
        <v>37429</v>
      </c>
      <c r="BT6" s="654"/>
      <c r="BU6" s="654"/>
      <c r="BV6" s="654"/>
      <c r="BW6" s="654"/>
      <c r="BX6" s="654"/>
      <c r="BY6" s="654"/>
      <c r="BZ6" s="654"/>
      <c r="CA6" s="654"/>
      <c r="CB6" s="681"/>
      <c r="CD6" s="662" t="s">
        <v>228</v>
      </c>
      <c r="CE6" s="663"/>
      <c r="CF6" s="663"/>
      <c r="CG6" s="663"/>
      <c r="CH6" s="663"/>
      <c r="CI6" s="663"/>
      <c r="CJ6" s="663"/>
      <c r="CK6" s="663"/>
      <c r="CL6" s="663"/>
      <c r="CM6" s="663"/>
      <c r="CN6" s="663"/>
      <c r="CO6" s="663"/>
      <c r="CP6" s="663"/>
      <c r="CQ6" s="664"/>
      <c r="CR6" s="596">
        <v>101509</v>
      </c>
      <c r="CS6" s="599"/>
      <c r="CT6" s="599"/>
      <c r="CU6" s="599"/>
      <c r="CV6" s="599"/>
      <c r="CW6" s="599"/>
      <c r="CX6" s="599"/>
      <c r="CY6" s="600"/>
      <c r="CZ6" s="689">
        <v>1.7</v>
      </c>
      <c r="DA6" s="672"/>
      <c r="DB6" s="672"/>
      <c r="DC6" s="691"/>
      <c r="DD6" s="604" t="s">
        <v>170</v>
      </c>
      <c r="DE6" s="599"/>
      <c r="DF6" s="599"/>
      <c r="DG6" s="599"/>
      <c r="DH6" s="599"/>
      <c r="DI6" s="599"/>
      <c r="DJ6" s="599"/>
      <c r="DK6" s="599"/>
      <c r="DL6" s="599"/>
      <c r="DM6" s="599"/>
      <c r="DN6" s="599"/>
      <c r="DO6" s="599"/>
      <c r="DP6" s="600"/>
      <c r="DQ6" s="604">
        <v>101509</v>
      </c>
      <c r="DR6" s="599"/>
      <c r="DS6" s="599"/>
      <c r="DT6" s="599"/>
      <c r="DU6" s="599"/>
      <c r="DV6" s="599"/>
      <c r="DW6" s="599"/>
      <c r="DX6" s="599"/>
      <c r="DY6" s="599"/>
      <c r="DZ6" s="599"/>
      <c r="EA6" s="599"/>
      <c r="EB6" s="599"/>
      <c r="EC6" s="637"/>
    </row>
    <row r="7" spans="2:143" ht="11.25" customHeight="1">
      <c r="B7" s="593" t="s">
        <v>229</v>
      </c>
      <c r="C7" s="594"/>
      <c r="D7" s="594"/>
      <c r="E7" s="594"/>
      <c r="F7" s="594"/>
      <c r="G7" s="594"/>
      <c r="H7" s="594"/>
      <c r="I7" s="594"/>
      <c r="J7" s="594"/>
      <c r="K7" s="594"/>
      <c r="L7" s="594"/>
      <c r="M7" s="594"/>
      <c r="N7" s="594"/>
      <c r="O7" s="594"/>
      <c r="P7" s="594"/>
      <c r="Q7" s="595"/>
      <c r="R7" s="596">
        <v>2501</v>
      </c>
      <c r="S7" s="599"/>
      <c r="T7" s="599"/>
      <c r="U7" s="599"/>
      <c r="V7" s="599"/>
      <c r="W7" s="599"/>
      <c r="X7" s="599"/>
      <c r="Y7" s="600"/>
      <c r="Z7" s="653">
        <v>0</v>
      </c>
      <c r="AA7" s="653"/>
      <c r="AB7" s="653"/>
      <c r="AC7" s="653"/>
      <c r="AD7" s="654">
        <v>2501</v>
      </c>
      <c r="AE7" s="654"/>
      <c r="AF7" s="654"/>
      <c r="AG7" s="654"/>
      <c r="AH7" s="654"/>
      <c r="AI7" s="654"/>
      <c r="AJ7" s="654"/>
      <c r="AK7" s="654"/>
      <c r="AL7" s="601">
        <v>0.1</v>
      </c>
      <c r="AM7" s="602"/>
      <c r="AN7" s="602"/>
      <c r="AO7" s="655"/>
      <c r="AP7" s="593" t="s">
        <v>230</v>
      </c>
      <c r="AQ7" s="594"/>
      <c r="AR7" s="594"/>
      <c r="AS7" s="594"/>
      <c r="AT7" s="594"/>
      <c r="AU7" s="594"/>
      <c r="AV7" s="594"/>
      <c r="AW7" s="594"/>
      <c r="AX7" s="594"/>
      <c r="AY7" s="594"/>
      <c r="AZ7" s="594"/>
      <c r="BA7" s="594"/>
      <c r="BB7" s="594"/>
      <c r="BC7" s="594"/>
      <c r="BD7" s="594"/>
      <c r="BE7" s="594"/>
      <c r="BF7" s="595"/>
      <c r="BG7" s="596">
        <v>746879</v>
      </c>
      <c r="BH7" s="599"/>
      <c r="BI7" s="599"/>
      <c r="BJ7" s="599"/>
      <c r="BK7" s="599"/>
      <c r="BL7" s="599"/>
      <c r="BM7" s="599"/>
      <c r="BN7" s="600"/>
      <c r="BO7" s="653">
        <v>35.9</v>
      </c>
      <c r="BP7" s="653"/>
      <c r="BQ7" s="653"/>
      <c r="BR7" s="653"/>
      <c r="BS7" s="654">
        <v>37429</v>
      </c>
      <c r="BT7" s="654"/>
      <c r="BU7" s="654"/>
      <c r="BV7" s="654"/>
      <c r="BW7" s="654"/>
      <c r="BX7" s="654"/>
      <c r="BY7" s="654"/>
      <c r="BZ7" s="654"/>
      <c r="CA7" s="654"/>
      <c r="CB7" s="681"/>
      <c r="CD7" s="593" t="s">
        <v>231</v>
      </c>
      <c r="CE7" s="594"/>
      <c r="CF7" s="594"/>
      <c r="CG7" s="594"/>
      <c r="CH7" s="594"/>
      <c r="CI7" s="594"/>
      <c r="CJ7" s="594"/>
      <c r="CK7" s="594"/>
      <c r="CL7" s="594"/>
      <c r="CM7" s="594"/>
      <c r="CN7" s="594"/>
      <c r="CO7" s="594"/>
      <c r="CP7" s="594"/>
      <c r="CQ7" s="595"/>
      <c r="CR7" s="596">
        <v>767691</v>
      </c>
      <c r="CS7" s="599"/>
      <c r="CT7" s="599"/>
      <c r="CU7" s="599"/>
      <c r="CV7" s="599"/>
      <c r="CW7" s="599"/>
      <c r="CX7" s="599"/>
      <c r="CY7" s="600"/>
      <c r="CZ7" s="653">
        <v>12.5</v>
      </c>
      <c r="DA7" s="653"/>
      <c r="DB7" s="653"/>
      <c r="DC7" s="653"/>
      <c r="DD7" s="604">
        <v>13637</v>
      </c>
      <c r="DE7" s="599"/>
      <c r="DF7" s="599"/>
      <c r="DG7" s="599"/>
      <c r="DH7" s="599"/>
      <c r="DI7" s="599"/>
      <c r="DJ7" s="599"/>
      <c r="DK7" s="599"/>
      <c r="DL7" s="599"/>
      <c r="DM7" s="599"/>
      <c r="DN7" s="599"/>
      <c r="DO7" s="599"/>
      <c r="DP7" s="600"/>
      <c r="DQ7" s="604">
        <v>646206</v>
      </c>
      <c r="DR7" s="599"/>
      <c r="DS7" s="599"/>
      <c r="DT7" s="599"/>
      <c r="DU7" s="599"/>
      <c r="DV7" s="599"/>
      <c r="DW7" s="599"/>
      <c r="DX7" s="599"/>
      <c r="DY7" s="599"/>
      <c r="DZ7" s="599"/>
      <c r="EA7" s="599"/>
      <c r="EB7" s="599"/>
      <c r="EC7" s="637"/>
    </row>
    <row r="8" spans="2:143" ht="11.25" customHeight="1">
      <c r="B8" s="593" t="s">
        <v>232</v>
      </c>
      <c r="C8" s="594"/>
      <c r="D8" s="594"/>
      <c r="E8" s="594"/>
      <c r="F8" s="594"/>
      <c r="G8" s="594"/>
      <c r="H8" s="594"/>
      <c r="I8" s="594"/>
      <c r="J8" s="594"/>
      <c r="K8" s="594"/>
      <c r="L8" s="594"/>
      <c r="M8" s="594"/>
      <c r="N8" s="594"/>
      <c r="O8" s="594"/>
      <c r="P8" s="594"/>
      <c r="Q8" s="595"/>
      <c r="R8" s="596">
        <v>3489</v>
      </c>
      <c r="S8" s="599"/>
      <c r="T8" s="599"/>
      <c r="U8" s="599"/>
      <c r="V8" s="599"/>
      <c r="W8" s="599"/>
      <c r="X8" s="599"/>
      <c r="Y8" s="600"/>
      <c r="Z8" s="653">
        <v>0.1</v>
      </c>
      <c r="AA8" s="653"/>
      <c r="AB8" s="653"/>
      <c r="AC8" s="653"/>
      <c r="AD8" s="654">
        <v>3489</v>
      </c>
      <c r="AE8" s="654"/>
      <c r="AF8" s="654"/>
      <c r="AG8" s="654"/>
      <c r="AH8" s="654"/>
      <c r="AI8" s="654"/>
      <c r="AJ8" s="654"/>
      <c r="AK8" s="654"/>
      <c r="AL8" s="601">
        <v>0.1</v>
      </c>
      <c r="AM8" s="602"/>
      <c r="AN8" s="602"/>
      <c r="AO8" s="655"/>
      <c r="AP8" s="593" t="s">
        <v>233</v>
      </c>
      <c r="AQ8" s="594"/>
      <c r="AR8" s="594"/>
      <c r="AS8" s="594"/>
      <c r="AT8" s="594"/>
      <c r="AU8" s="594"/>
      <c r="AV8" s="594"/>
      <c r="AW8" s="594"/>
      <c r="AX8" s="594"/>
      <c r="AY8" s="594"/>
      <c r="AZ8" s="594"/>
      <c r="BA8" s="594"/>
      <c r="BB8" s="594"/>
      <c r="BC8" s="594"/>
      <c r="BD8" s="594"/>
      <c r="BE8" s="594"/>
      <c r="BF8" s="595"/>
      <c r="BG8" s="596">
        <v>25496</v>
      </c>
      <c r="BH8" s="599"/>
      <c r="BI8" s="599"/>
      <c r="BJ8" s="599"/>
      <c r="BK8" s="599"/>
      <c r="BL8" s="599"/>
      <c r="BM8" s="599"/>
      <c r="BN8" s="600"/>
      <c r="BO8" s="653">
        <v>1.2</v>
      </c>
      <c r="BP8" s="653"/>
      <c r="BQ8" s="653"/>
      <c r="BR8" s="653"/>
      <c r="BS8" s="604" t="s">
        <v>234</v>
      </c>
      <c r="BT8" s="599"/>
      <c r="BU8" s="599"/>
      <c r="BV8" s="599"/>
      <c r="BW8" s="599"/>
      <c r="BX8" s="599"/>
      <c r="BY8" s="599"/>
      <c r="BZ8" s="599"/>
      <c r="CA8" s="599"/>
      <c r="CB8" s="637"/>
      <c r="CD8" s="593" t="s">
        <v>235</v>
      </c>
      <c r="CE8" s="594"/>
      <c r="CF8" s="594"/>
      <c r="CG8" s="594"/>
      <c r="CH8" s="594"/>
      <c r="CI8" s="594"/>
      <c r="CJ8" s="594"/>
      <c r="CK8" s="594"/>
      <c r="CL8" s="594"/>
      <c r="CM8" s="594"/>
      <c r="CN8" s="594"/>
      <c r="CO8" s="594"/>
      <c r="CP8" s="594"/>
      <c r="CQ8" s="595"/>
      <c r="CR8" s="596">
        <v>2169524</v>
      </c>
      <c r="CS8" s="599"/>
      <c r="CT8" s="599"/>
      <c r="CU8" s="599"/>
      <c r="CV8" s="599"/>
      <c r="CW8" s="599"/>
      <c r="CX8" s="599"/>
      <c r="CY8" s="600"/>
      <c r="CZ8" s="653">
        <v>35.4</v>
      </c>
      <c r="DA8" s="653"/>
      <c r="DB8" s="653"/>
      <c r="DC8" s="653"/>
      <c r="DD8" s="604">
        <v>972</v>
      </c>
      <c r="DE8" s="599"/>
      <c r="DF8" s="599"/>
      <c r="DG8" s="599"/>
      <c r="DH8" s="599"/>
      <c r="DI8" s="599"/>
      <c r="DJ8" s="599"/>
      <c r="DK8" s="599"/>
      <c r="DL8" s="599"/>
      <c r="DM8" s="599"/>
      <c r="DN8" s="599"/>
      <c r="DO8" s="599"/>
      <c r="DP8" s="600"/>
      <c r="DQ8" s="604">
        <v>1151887</v>
      </c>
      <c r="DR8" s="599"/>
      <c r="DS8" s="599"/>
      <c r="DT8" s="599"/>
      <c r="DU8" s="599"/>
      <c r="DV8" s="599"/>
      <c r="DW8" s="599"/>
      <c r="DX8" s="599"/>
      <c r="DY8" s="599"/>
      <c r="DZ8" s="599"/>
      <c r="EA8" s="599"/>
      <c r="EB8" s="599"/>
      <c r="EC8" s="637"/>
    </row>
    <row r="9" spans="2:143" ht="11.25" customHeight="1">
      <c r="B9" s="593" t="s">
        <v>236</v>
      </c>
      <c r="C9" s="594"/>
      <c r="D9" s="594"/>
      <c r="E9" s="594"/>
      <c r="F9" s="594"/>
      <c r="G9" s="594"/>
      <c r="H9" s="594"/>
      <c r="I9" s="594"/>
      <c r="J9" s="594"/>
      <c r="K9" s="594"/>
      <c r="L9" s="594"/>
      <c r="M9" s="594"/>
      <c r="N9" s="594"/>
      <c r="O9" s="594"/>
      <c r="P9" s="594"/>
      <c r="Q9" s="595"/>
      <c r="R9" s="596">
        <v>5013</v>
      </c>
      <c r="S9" s="599"/>
      <c r="T9" s="599"/>
      <c r="U9" s="599"/>
      <c r="V9" s="599"/>
      <c r="W9" s="599"/>
      <c r="X9" s="599"/>
      <c r="Y9" s="600"/>
      <c r="Z9" s="653">
        <v>0.1</v>
      </c>
      <c r="AA9" s="653"/>
      <c r="AB9" s="653"/>
      <c r="AC9" s="653"/>
      <c r="AD9" s="654">
        <v>5013</v>
      </c>
      <c r="AE9" s="654"/>
      <c r="AF9" s="654"/>
      <c r="AG9" s="654"/>
      <c r="AH9" s="654"/>
      <c r="AI9" s="654"/>
      <c r="AJ9" s="654"/>
      <c r="AK9" s="654"/>
      <c r="AL9" s="601">
        <v>0.1</v>
      </c>
      <c r="AM9" s="602"/>
      <c r="AN9" s="602"/>
      <c r="AO9" s="655"/>
      <c r="AP9" s="593" t="s">
        <v>237</v>
      </c>
      <c r="AQ9" s="594"/>
      <c r="AR9" s="594"/>
      <c r="AS9" s="594"/>
      <c r="AT9" s="594"/>
      <c r="AU9" s="594"/>
      <c r="AV9" s="594"/>
      <c r="AW9" s="594"/>
      <c r="AX9" s="594"/>
      <c r="AY9" s="594"/>
      <c r="AZ9" s="594"/>
      <c r="BA9" s="594"/>
      <c r="BB9" s="594"/>
      <c r="BC9" s="594"/>
      <c r="BD9" s="594"/>
      <c r="BE9" s="594"/>
      <c r="BF9" s="595"/>
      <c r="BG9" s="596">
        <v>533019</v>
      </c>
      <c r="BH9" s="599"/>
      <c r="BI9" s="599"/>
      <c r="BJ9" s="599"/>
      <c r="BK9" s="599"/>
      <c r="BL9" s="599"/>
      <c r="BM9" s="599"/>
      <c r="BN9" s="600"/>
      <c r="BO9" s="653">
        <v>25.6</v>
      </c>
      <c r="BP9" s="653"/>
      <c r="BQ9" s="653"/>
      <c r="BR9" s="653"/>
      <c r="BS9" s="604" t="s">
        <v>238</v>
      </c>
      <c r="BT9" s="599"/>
      <c r="BU9" s="599"/>
      <c r="BV9" s="599"/>
      <c r="BW9" s="599"/>
      <c r="BX9" s="599"/>
      <c r="BY9" s="599"/>
      <c r="BZ9" s="599"/>
      <c r="CA9" s="599"/>
      <c r="CB9" s="637"/>
      <c r="CD9" s="593" t="s">
        <v>239</v>
      </c>
      <c r="CE9" s="594"/>
      <c r="CF9" s="594"/>
      <c r="CG9" s="594"/>
      <c r="CH9" s="594"/>
      <c r="CI9" s="594"/>
      <c r="CJ9" s="594"/>
      <c r="CK9" s="594"/>
      <c r="CL9" s="594"/>
      <c r="CM9" s="594"/>
      <c r="CN9" s="594"/>
      <c r="CO9" s="594"/>
      <c r="CP9" s="594"/>
      <c r="CQ9" s="595"/>
      <c r="CR9" s="596">
        <v>724088</v>
      </c>
      <c r="CS9" s="599"/>
      <c r="CT9" s="599"/>
      <c r="CU9" s="599"/>
      <c r="CV9" s="599"/>
      <c r="CW9" s="599"/>
      <c r="CX9" s="599"/>
      <c r="CY9" s="600"/>
      <c r="CZ9" s="653">
        <v>11.8</v>
      </c>
      <c r="DA9" s="653"/>
      <c r="DB9" s="653"/>
      <c r="DC9" s="653"/>
      <c r="DD9" s="604">
        <v>17751</v>
      </c>
      <c r="DE9" s="599"/>
      <c r="DF9" s="599"/>
      <c r="DG9" s="599"/>
      <c r="DH9" s="599"/>
      <c r="DI9" s="599"/>
      <c r="DJ9" s="599"/>
      <c r="DK9" s="599"/>
      <c r="DL9" s="599"/>
      <c r="DM9" s="599"/>
      <c r="DN9" s="599"/>
      <c r="DO9" s="599"/>
      <c r="DP9" s="600"/>
      <c r="DQ9" s="604">
        <v>651598</v>
      </c>
      <c r="DR9" s="599"/>
      <c r="DS9" s="599"/>
      <c r="DT9" s="599"/>
      <c r="DU9" s="599"/>
      <c r="DV9" s="599"/>
      <c r="DW9" s="599"/>
      <c r="DX9" s="599"/>
      <c r="DY9" s="599"/>
      <c r="DZ9" s="599"/>
      <c r="EA9" s="599"/>
      <c r="EB9" s="599"/>
      <c r="EC9" s="637"/>
    </row>
    <row r="10" spans="2:143" ht="11.25" customHeight="1">
      <c r="B10" s="593" t="s">
        <v>240</v>
      </c>
      <c r="C10" s="594"/>
      <c r="D10" s="594"/>
      <c r="E10" s="594"/>
      <c r="F10" s="594"/>
      <c r="G10" s="594"/>
      <c r="H10" s="594"/>
      <c r="I10" s="594"/>
      <c r="J10" s="594"/>
      <c r="K10" s="594"/>
      <c r="L10" s="594"/>
      <c r="M10" s="594"/>
      <c r="N10" s="594"/>
      <c r="O10" s="594"/>
      <c r="P10" s="594"/>
      <c r="Q10" s="595"/>
      <c r="R10" s="596" t="s">
        <v>238</v>
      </c>
      <c r="S10" s="599"/>
      <c r="T10" s="599"/>
      <c r="U10" s="599"/>
      <c r="V10" s="599"/>
      <c r="W10" s="599"/>
      <c r="X10" s="599"/>
      <c r="Y10" s="600"/>
      <c r="Z10" s="653" t="s">
        <v>170</v>
      </c>
      <c r="AA10" s="653"/>
      <c r="AB10" s="653"/>
      <c r="AC10" s="653"/>
      <c r="AD10" s="654" t="s">
        <v>170</v>
      </c>
      <c r="AE10" s="654"/>
      <c r="AF10" s="654"/>
      <c r="AG10" s="654"/>
      <c r="AH10" s="654"/>
      <c r="AI10" s="654"/>
      <c r="AJ10" s="654"/>
      <c r="AK10" s="654"/>
      <c r="AL10" s="601" t="s">
        <v>234</v>
      </c>
      <c r="AM10" s="602"/>
      <c r="AN10" s="602"/>
      <c r="AO10" s="655"/>
      <c r="AP10" s="593" t="s">
        <v>241</v>
      </c>
      <c r="AQ10" s="594"/>
      <c r="AR10" s="594"/>
      <c r="AS10" s="594"/>
      <c r="AT10" s="594"/>
      <c r="AU10" s="594"/>
      <c r="AV10" s="594"/>
      <c r="AW10" s="594"/>
      <c r="AX10" s="594"/>
      <c r="AY10" s="594"/>
      <c r="AZ10" s="594"/>
      <c r="BA10" s="594"/>
      <c r="BB10" s="594"/>
      <c r="BC10" s="594"/>
      <c r="BD10" s="594"/>
      <c r="BE10" s="594"/>
      <c r="BF10" s="595"/>
      <c r="BG10" s="596">
        <v>53792</v>
      </c>
      <c r="BH10" s="599"/>
      <c r="BI10" s="599"/>
      <c r="BJ10" s="599"/>
      <c r="BK10" s="599"/>
      <c r="BL10" s="599"/>
      <c r="BM10" s="599"/>
      <c r="BN10" s="600"/>
      <c r="BO10" s="653">
        <v>2.6</v>
      </c>
      <c r="BP10" s="653"/>
      <c r="BQ10" s="653"/>
      <c r="BR10" s="653"/>
      <c r="BS10" s="604">
        <v>10743</v>
      </c>
      <c r="BT10" s="599"/>
      <c r="BU10" s="599"/>
      <c r="BV10" s="599"/>
      <c r="BW10" s="599"/>
      <c r="BX10" s="599"/>
      <c r="BY10" s="599"/>
      <c r="BZ10" s="599"/>
      <c r="CA10" s="599"/>
      <c r="CB10" s="637"/>
      <c r="CD10" s="593" t="s">
        <v>242</v>
      </c>
      <c r="CE10" s="594"/>
      <c r="CF10" s="594"/>
      <c r="CG10" s="594"/>
      <c r="CH10" s="594"/>
      <c r="CI10" s="594"/>
      <c r="CJ10" s="594"/>
      <c r="CK10" s="594"/>
      <c r="CL10" s="594"/>
      <c r="CM10" s="594"/>
      <c r="CN10" s="594"/>
      <c r="CO10" s="594"/>
      <c r="CP10" s="594"/>
      <c r="CQ10" s="595"/>
      <c r="CR10" s="596">
        <v>5014</v>
      </c>
      <c r="CS10" s="599"/>
      <c r="CT10" s="599"/>
      <c r="CU10" s="599"/>
      <c r="CV10" s="599"/>
      <c r="CW10" s="599"/>
      <c r="CX10" s="599"/>
      <c r="CY10" s="600"/>
      <c r="CZ10" s="653">
        <v>0.1</v>
      </c>
      <c r="DA10" s="653"/>
      <c r="DB10" s="653"/>
      <c r="DC10" s="653"/>
      <c r="DD10" s="604" t="s">
        <v>238</v>
      </c>
      <c r="DE10" s="599"/>
      <c r="DF10" s="599"/>
      <c r="DG10" s="599"/>
      <c r="DH10" s="599"/>
      <c r="DI10" s="599"/>
      <c r="DJ10" s="599"/>
      <c r="DK10" s="599"/>
      <c r="DL10" s="599"/>
      <c r="DM10" s="599"/>
      <c r="DN10" s="599"/>
      <c r="DO10" s="599"/>
      <c r="DP10" s="600"/>
      <c r="DQ10" s="604">
        <v>214</v>
      </c>
      <c r="DR10" s="599"/>
      <c r="DS10" s="599"/>
      <c r="DT10" s="599"/>
      <c r="DU10" s="599"/>
      <c r="DV10" s="599"/>
      <c r="DW10" s="599"/>
      <c r="DX10" s="599"/>
      <c r="DY10" s="599"/>
      <c r="DZ10" s="599"/>
      <c r="EA10" s="599"/>
      <c r="EB10" s="599"/>
      <c r="EC10" s="637"/>
    </row>
    <row r="11" spans="2:143" ht="11.25" customHeight="1">
      <c r="B11" s="593" t="s">
        <v>243</v>
      </c>
      <c r="C11" s="594"/>
      <c r="D11" s="594"/>
      <c r="E11" s="594"/>
      <c r="F11" s="594"/>
      <c r="G11" s="594"/>
      <c r="H11" s="594"/>
      <c r="I11" s="594"/>
      <c r="J11" s="594"/>
      <c r="K11" s="594"/>
      <c r="L11" s="594"/>
      <c r="M11" s="594"/>
      <c r="N11" s="594"/>
      <c r="O11" s="594"/>
      <c r="P11" s="594"/>
      <c r="Q11" s="595"/>
      <c r="R11" s="596" t="s">
        <v>234</v>
      </c>
      <c r="S11" s="599"/>
      <c r="T11" s="599"/>
      <c r="U11" s="599"/>
      <c r="V11" s="599"/>
      <c r="W11" s="599"/>
      <c r="X11" s="599"/>
      <c r="Y11" s="600"/>
      <c r="Z11" s="653" t="s">
        <v>234</v>
      </c>
      <c r="AA11" s="653"/>
      <c r="AB11" s="653"/>
      <c r="AC11" s="653"/>
      <c r="AD11" s="654" t="s">
        <v>234</v>
      </c>
      <c r="AE11" s="654"/>
      <c r="AF11" s="654"/>
      <c r="AG11" s="654"/>
      <c r="AH11" s="654"/>
      <c r="AI11" s="654"/>
      <c r="AJ11" s="654"/>
      <c r="AK11" s="654"/>
      <c r="AL11" s="601" t="s">
        <v>238</v>
      </c>
      <c r="AM11" s="602"/>
      <c r="AN11" s="602"/>
      <c r="AO11" s="655"/>
      <c r="AP11" s="593" t="s">
        <v>244</v>
      </c>
      <c r="AQ11" s="594"/>
      <c r="AR11" s="594"/>
      <c r="AS11" s="594"/>
      <c r="AT11" s="594"/>
      <c r="AU11" s="594"/>
      <c r="AV11" s="594"/>
      <c r="AW11" s="594"/>
      <c r="AX11" s="594"/>
      <c r="AY11" s="594"/>
      <c r="AZ11" s="594"/>
      <c r="BA11" s="594"/>
      <c r="BB11" s="594"/>
      <c r="BC11" s="594"/>
      <c r="BD11" s="594"/>
      <c r="BE11" s="594"/>
      <c r="BF11" s="595"/>
      <c r="BG11" s="596">
        <v>134572</v>
      </c>
      <c r="BH11" s="599"/>
      <c r="BI11" s="599"/>
      <c r="BJ11" s="599"/>
      <c r="BK11" s="599"/>
      <c r="BL11" s="599"/>
      <c r="BM11" s="599"/>
      <c r="BN11" s="600"/>
      <c r="BO11" s="653">
        <v>6.5</v>
      </c>
      <c r="BP11" s="653"/>
      <c r="BQ11" s="653"/>
      <c r="BR11" s="653"/>
      <c r="BS11" s="604">
        <v>26686</v>
      </c>
      <c r="BT11" s="599"/>
      <c r="BU11" s="599"/>
      <c r="BV11" s="599"/>
      <c r="BW11" s="599"/>
      <c r="BX11" s="599"/>
      <c r="BY11" s="599"/>
      <c r="BZ11" s="599"/>
      <c r="CA11" s="599"/>
      <c r="CB11" s="637"/>
      <c r="CD11" s="593" t="s">
        <v>245</v>
      </c>
      <c r="CE11" s="594"/>
      <c r="CF11" s="594"/>
      <c r="CG11" s="594"/>
      <c r="CH11" s="594"/>
      <c r="CI11" s="594"/>
      <c r="CJ11" s="594"/>
      <c r="CK11" s="594"/>
      <c r="CL11" s="594"/>
      <c r="CM11" s="594"/>
      <c r="CN11" s="594"/>
      <c r="CO11" s="594"/>
      <c r="CP11" s="594"/>
      <c r="CQ11" s="595"/>
      <c r="CR11" s="596">
        <v>188955</v>
      </c>
      <c r="CS11" s="599"/>
      <c r="CT11" s="599"/>
      <c r="CU11" s="599"/>
      <c r="CV11" s="599"/>
      <c r="CW11" s="599"/>
      <c r="CX11" s="599"/>
      <c r="CY11" s="600"/>
      <c r="CZ11" s="653">
        <v>3.1</v>
      </c>
      <c r="DA11" s="653"/>
      <c r="DB11" s="653"/>
      <c r="DC11" s="653"/>
      <c r="DD11" s="604">
        <v>51592</v>
      </c>
      <c r="DE11" s="599"/>
      <c r="DF11" s="599"/>
      <c r="DG11" s="599"/>
      <c r="DH11" s="599"/>
      <c r="DI11" s="599"/>
      <c r="DJ11" s="599"/>
      <c r="DK11" s="599"/>
      <c r="DL11" s="599"/>
      <c r="DM11" s="599"/>
      <c r="DN11" s="599"/>
      <c r="DO11" s="599"/>
      <c r="DP11" s="600"/>
      <c r="DQ11" s="604">
        <v>104633</v>
      </c>
      <c r="DR11" s="599"/>
      <c r="DS11" s="599"/>
      <c r="DT11" s="599"/>
      <c r="DU11" s="599"/>
      <c r="DV11" s="599"/>
      <c r="DW11" s="599"/>
      <c r="DX11" s="599"/>
      <c r="DY11" s="599"/>
      <c r="DZ11" s="599"/>
      <c r="EA11" s="599"/>
      <c r="EB11" s="599"/>
      <c r="EC11" s="637"/>
    </row>
    <row r="12" spans="2:143" ht="11.25" customHeight="1">
      <c r="B12" s="593" t="s">
        <v>246</v>
      </c>
      <c r="C12" s="594"/>
      <c r="D12" s="594"/>
      <c r="E12" s="594"/>
      <c r="F12" s="594"/>
      <c r="G12" s="594"/>
      <c r="H12" s="594"/>
      <c r="I12" s="594"/>
      <c r="J12" s="594"/>
      <c r="K12" s="594"/>
      <c r="L12" s="594"/>
      <c r="M12" s="594"/>
      <c r="N12" s="594"/>
      <c r="O12" s="594"/>
      <c r="P12" s="594"/>
      <c r="Q12" s="595"/>
      <c r="R12" s="596">
        <v>305527</v>
      </c>
      <c r="S12" s="599"/>
      <c r="T12" s="599"/>
      <c r="U12" s="599"/>
      <c r="V12" s="599"/>
      <c r="W12" s="599"/>
      <c r="X12" s="599"/>
      <c r="Y12" s="600"/>
      <c r="Z12" s="653">
        <v>4.9000000000000004</v>
      </c>
      <c r="AA12" s="653"/>
      <c r="AB12" s="653"/>
      <c r="AC12" s="653"/>
      <c r="AD12" s="654">
        <v>305527</v>
      </c>
      <c r="AE12" s="654"/>
      <c r="AF12" s="654"/>
      <c r="AG12" s="654"/>
      <c r="AH12" s="654"/>
      <c r="AI12" s="654"/>
      <c r="AJ12" s="654"/>
      <c r="AK12" s="654"/>
      <c r="AL12" s="601">
        <v>7.7</v>
      </c>
      <c r="AM12" s="602"/>
      <c r="AN12" s="602"/>
      <c r="AO12" s="655"/>
      <c r="AP12" s="593" t="s">
        <v>247</v>
      </c>
      <c r="AQ12" s="594"/>
      <c r="AR12" s="594"/>
      <c r="AS12" s="594"/>
      <c r="AT12" s="594"/>
      <c r="AU12" s="594"/>
      <c r="AV12" s="594"/>
      <c r="AW12" s="594"/>
      <c r="AX12" s="594"/>
      <c r="AY12" s="594"/>
      <c r="AZ12" s="594"/>
      <c r="BA12" s="594"/>
      <c r="BB12" s="594"/>
      <c r="BC12" s="594"/>
      <c r="BD12" s="594"/>
      <c r="BE12" s="594"/>
      <c r="BF12" s="595"/>
      <c r="BG12" s="596">
        <v>1169303</v>
      </c>
      <c r="BH12" s="599"/>
      <c r="BI12" s="599"/>
      <c r="BJ12" s="599"/>
      <c r="BK12" s="599"/>
      <c r="BL12" s="599"/>
      <c r="BM12" s="599"/>
      <c r="BN12" s="600"/>
      <c r="BO12" s="653">
        <v>56.2</v>
      </c>
      <c r="BP12" s="653"/>
      <c r="BQ12" s="653"/>
      <c r="BR12" s="653"/>
      <c r="BS12" s="604" t="s">
        <v>234</v>
      </c>
      <c r="BT12" s="599"/>
      <c r="BU12" s="599"/>
      <c r="BV12" s="599"/>
      <c r="BW12" s="599"/>
      <c r="BX12" s="599"/>
      <c r="BY12" s="599"/>
      <c r="BZ12" s="599"/>
      <c r="CA12" s="599"/>
      <c r="CB12" s="637"/>
      <c r="CD12" s="593" t="s">
        <v>248</v>
      </c>
      <c r="CE12" s="594"/>
      <c r="CF12" s="594"/>
      <c r="CG12" s="594"/>
      <c r="CH12" s="594"/>
      <c r="CI12" s="594"/>
      <c r="CJ12" s="594"/>
      <c r="CK12" s="594"/>
      <c r="CL12" s="594"/>
      <c r="CM12" s="594"/>
      <c r="CN12" s="594"/>
      <c r="CO12" s="594"/>
      <c r="CP12" s="594"/>
      <c r="CQ12" s="595"/>
      <c r="CR12" s="596">
        <v>47986</v>
      </c>
      <c r="CS12" s="599"/>
      <c r="CT12" s="599"/>
      <c r="CU12" s="599"/>
      <c r="CV12" s="599"/>
      <c r="CW12" s="599"/>
      <c r="CX12" s="599"/>
      <c r="CY12" s="600"/>
      <c r="CZ12" s="653">
        <v>0.8</v>
      </c>
      <c r="DA12" s="653"/>
      <c r="DB12" s="653"/>
      <c r="DC12" s="653"/>
      <c r="DD12" s="604">
        <v>1909</v>
      </c>
      <c r="DE12" s="599"/>
      <c r="DF12" s="599"/>
      <c r="DG12" s="599"/>
      <c r="DH12" s="599"/>
      <c r="DI12" s="599"/>
      <c r="DJ12" s="599"/>
      <c r="DK12" s="599"/>
      <c r="DL12" s="599"/>
      <c r="DM12" s="599"/>
      <c r="DN12" s="599"/>
      <c r="DO12" s="599"/>
      <c r="DP12" s="600"/>
      <c r="DQ12" s="604">
        <v>40122</v>
      </c>
      <c r="DR12" s="599"/>
      <c r="DS12" s="599"/>
      <c r="DT12" s="599"/>
      <c r="DU12" s="599"/>
      <c r="DV12" s="599"/>
      <c r="DW12" s="599"/>
      <c r="DX12" s="599"/>
      <c r="DY12" s="599"/>
      <c r="DZ12" s="599"/>
      <c r="EA12" s="599"/>
      <c r="EB12" s="599"/>
      <c r="EC12" s="637"/>
    </row>
    <row r="13" spans="2:143" ht="11.25" customHeight="1">
      <c r="B13" s="593" t="s">
        <v>249</v>
      </c>
      <c r="C13" s="594"/>
      <c r="D13" s="594"/>
      <c r="E13" s="594"/>
      <c r="F13" s="594"/>
      <c r="G13" s="594"/>
      <c r="H13" s="594"/>
      <c r="I13" s="594"/>
      <c r="J13" s="594"/>
      <c r="K13" s="594"/>
      <c r="L13" s="594"/>
      <c r="M13" s="594"/>
      <c r="N13" s="594"/>
      <c r="O13" s="594"/>
      <c r="P13" s="594"/>
      <c r="Q13" s="595"/>
      <c r="R13" s="596" t="s">
        <v>234</v>
      </c>
      <c r="S13" s="599"/>
      <c r="T13" s="599"/>
      <c r="U13" s="599"/>
      <c r="V13" s="599"/>
      <c r="W13" s="599"/>
      <c r="X13" s="599"/>
      <c r="Y13" s="600"/>
      <c r="Z13" s="653" t="s">
        <v>234</v>
      </c>
      <c r="AA13" s="653"/>
      <c r="AB13" s="653"/>
      <c r="AC13" s="653"/>
      <c r="AD13" s="654" t="s">
        <v>170</v>
      </c>
      <c r="AE13" s="654"/>
      <c r="AF13" s="654"/>
      <c r="AG13" s="654"/>
      <c r="AH13" s="654"/>
      <c r="AI13" s="654"/>
      <c r="AJ13" s="654"/>
      <c r="AK13" s="654"/>
      <c r="AL13" s="601" t="s">
        <v>234</v>
      </c>
      <c r="AM13" s="602"/>
      <c r="AN13" s="602"/>
      <c r="AO13" s="655"/>
      <c r="AP13" s="593" t="s">
        <v>250</v>
      </c>
      <c r="AQ13" s="594"/>
      <c r="AR13" s="594"/>
      <c r="AS13" s="594"/>
      <c r="AT13" s="594"/>
      <c r="AU13" s="594"/>
      <c r="AV13" s="594"/>
      <c r="AW13" s="594"/>
      <c r="AX13" s="594"/>
      <c r="AY13" s="594"/>
      <c r="AZ13" s="594"/>
      <c r="BA13" s="594"/>
      <c r="BB13" s="594"/>
      <c r="BC13" s="594"/>
      <c r="BD13" s="594"/>
      <c r="BE13" s="594"/>
      <c r="BF13" s="595"/>
      <c r="BG13" s="596">
        <v>1169190</v>
      </c>
      <c r="BH13" s="599"/>
      <c r="BI13" s="599"/>
      <c r="BJ13" s="599"/>
      <c r="BK13" s="599"/>
      <c r="BL13" s="599"/>
      <c r="BM13" s="599"/>
      <c r="BN13" s="600"/>
      <c r="BO13" s="653">
        <v>56.2</v>
      </c>
      <c r="BP13" s="653"/>
      <c r="BQ13" s="653"/>
      <c r="BR13" s="653"/>
      <c r="BS13" s="604" t="s">
        <v>234</v>
      </c>
      <c r="BT13" s="599"/>
      <c r="BU13" s="599"/>
      <c r="BV13" s="599"/>
      <c r="BW13" s="599"/>
      <c r="BX13" s="599"/>
      <c r="BY13" s="599"/>
      <c r="BZ13" s="599"/>
      <c r="CA13" s="599"/>
      <c r="CB13" s="637"/>
      <c r="CD13" s="593" t="s">
        <v>251</v>
      </c>
      <c r="CE13" s="594"/>
      <c r="CF13" s="594"/>
      <c r="CG13" s="594"/>
      <c r="CH13" s="594"/>
      <c r="CI13" s="594"/>
      <c r="CJ13" s="594"/>
      <c r="CK13" s="594"/>
      <c r="CL13" s="594"/>
      <c r="CM13" s="594"/>
      <c r="CN13" s="594"/>
      <c r="CO13" s="594"/>
      <c r="CP13" s="594"/>
      <c r="CQ13" s="595"/>
      <c r="CR13" s="596">
        <v>804274</v>
      </c>
      <c r="CS13" s="599"/>
      <c r="CT13" s="599"/>
      <c r="CU13" s="599"/>
      <c r="CV13" s="599"/>
      <c r="CW13" s="599"/>
      <c r="CX13" s="599"/>
      <c r="CY13" s="600"/>
      <c r="CZ13" s="653">
        <v>13.1</v>
      </c>
      <c r="DA13" s="653"/>
      <c r="DB13" s="653"/>
      <c r="DC13" s="653"/>
      <c r="DD13" s="604">
        <v>256121</v>
      </c>
      <c r="DE13" s="599"/>
      <c r="DF13" s="599"/>
      <c r="DG13" s="599"/>
      <c r="DH13" s="599"/>
      <c r="DI13" s="599"/>
      <c r="DJ13" s="599"/>
      <c r="DK13" s="599"/>
      <c r="DL13" s="599"/>
      <c r="DM13" s="599"/>
      <c r="DN13" s="599"/>
      <c r="DO13" s="599"/>
      <c r="DP13" s="600"/>
      <c r="DQ13" s="604">
        <v>625613</v>
      </c>
      <c r="DR13" s="599"/>
      <c r="DS13" s="599"/>
      <c r="DT13" s="599"/>
      <c r="DU13" s="599"/>
      <c r="DV13" s="599"/>
      <c r="DW13" s="599"/>
      <c r="DX13" s="599"/>
      <c r="DY13" s="599"/>
      <c r="DZ13" s="599"/>
      <c r="EA13" s="599"/>
      <c r="EB13" s="599"/>
      <c r="EC13" s="637"/>
    </row>
    <row r="14" spans="2:143" ht="11.25" customHeight="1">
      <c r="B14" s="593" t="s">
        <v>252</v>
      </c>
      <c r="C14" s="594"/>
      <c r="D14" s="594"/>
      <c r="E14" s="594"/>
      <c r="F14" s="594"/>
      <c r="G14" s="594"/>
      <c r="H14" s="594"/>
      <c r="I14" s="594"/>
      <c r="J14" s="594"/>
      <c r="K14" s="594"/>
      <c r="L14" s="594"/>
      <c r="M14" s="594"/>
      <c r="N14" s="594"/>
      <c r="O14" s="594"/>
      <c r="P14" s="594"/>
      <c r="Q14" s="595"/>
      <c r="R14" s="596" t="s">
        <v>234</v>
      </c>
      <c r="S14" s="599"/>
      <c r="T14" s="599"/>
      <c r="U14" s="599"/>
      <c r="V14" s="599"/>
      <c r="W14" s="599"/>
      <c r="X14" s="599"/>
      <c r="Y14" s="600"/>
      <c r="Z14" s="653" t="s">
        <v>170</v>
      </c>
      <c r="AA14" s="653"/>
      <c r="AB14" s="653"/>
      <c r="AC14" s="653"/>
      <c r="AD14" s="654" t="s">
        <v>234</v>
      </c>
      <c r="AE14" s="654"/>
      <c r="AF14" s="654"/>
      <c r="AG14" s="654"/>
      <c r="AH14" s="654"/>
      <c r="AI14" s="654"/>
      <c r="AJ14" s="654"/>
      <c r="AK14" s="654"/>
      <c r="AL14" s="601" t="s">
        <v>234</v>
      </c>
      <c r="AM14" s="602"/>
      <c r="AN14" s="602"/>
      <c r="AO14" s="655"/>
      <c r="AP14" s="593" t="s">
        <v>253</v>
      </c>
      <c r="AQ14" s="594"/>
      <c r="AR14" s="594"/>
      <c r="AS14" s="594"/>
      <c r="AT14" s="594"/>
      <c r="AU14" s="594"/>
      <c r="AV14" s="594"/>
      <c r="AW14" s="594"/>
      <c r="AX14" s="594"/>
      <c r="AY14" s="594"/>
      <c r="AZ14" s="594"/>
      <c r="BA14" s="594"/>
      <c r="BB14" s="594"/>
      <c r="BC14" s="594"/>
      <c r="BD14" s="594"/>
      <c r="BE14" s="594"/>
      <c r="BF14" s="595"/>
      <c r="BG14" s="596">
        <v>52017</v>
      </c>
      <c r="BH14" s="599"/>
      <c r="BI14" s="599"/>
      <c r="BJ14" s="599"/>
      <c r="BK14" s="599"/>
      <c r="BL14" s="599"/>
      <c r="BM14" s="599"/>
      <c r="BN14" s="600"/>
      <c r="BO14" s="653">
        <v>2.5</v>
      </c>
      <c r="BP14" s="653"/>
      <c r="BQ14" s="653"/>
      <c r="BR14" s="653"/>
      <c r="BS14" s="604" t="s">
        <v>234</v>
      </c>
      <c r="BT14" s="599"/>
      <c r="BU14" s="599"/>
      <c r="BV14" s="599"/>
      <c r="BW14" s="599"/>
      <c r="BX14" s="599"/>
      <c r="BY14" s="599"/>
      <c r="BZ14" s="599"/>
      <c r="CA14" s="599"/>
      <c r="CB14" s="637"/>
      <c r="CD14" s="593" t="s">
        <v>254</v>
      </c>
      <c r="CE14" s="594"/>
      <c r="CF14" s="594"/>
      <c r="CG14" s="594"/>
      <c r="CH14" s="594"/>
      <c r="CI14" s="594"/>
      <c r="CJ14" s="594"/>
      <c r="CK14" s="594"/>
      <c r="CL14" s="594"/>
      <c r="CM14" s="594"/>
      <c r="CN14" s="594"/>
      <c r="CO14" s="594"/>
      <c r="CP14" s="594"/>
      <c r="CQ14" s="595"/>
      <c r="CR14" s="596">
        <v>245709</v>
      </c>
      <c r="CS14" s="599"/>
      <c r="CT14" s="599"/>
      <c r="CU14" s="599"/>
      <c r="CV14" s="599"/>
      <c r="CW14" s="599"/>
      <c r="CX14" s="599"/>
      <c r="CY14" s="600"/>
      <c r="CZ14" s="653">
        <v>4</v>
      </c>
      <c r="DA14" s="653"/>
      <c r="DB14" s="653"/>
      <c r="DC14" s="653"/>
      <c r="DD14" s="604">
        <v>5163</v>
      </c>
      <c r="DE14" s="599"/>
      <c r="DF14" s="599"/>
      <c r="DG14" s="599"/>
      <c r="DH14" s="599"/>
      <c r="DI14" s="599"/>
      <c r="DJ14" s="599"/>
      <c r="DK14" s="599"/>
      <c r="DL14" s="599"/>
      <c r="DM14" s="599"/>
      <c r="DN14" s="599"/>
      <c r="DO14" s="599"/>
      <c r="DP14" s="600"/>
      <c r="DQ14" s="604">
        <v>239753</v>
      </c>
      <c r="DR14" s="599"/>
      <c r="DS14" s="599"/>
      <c r="DT14" s="599"/>
      <c r="DU14" s="599"/>
      <c r="DV14" s="599"/>
      <c r="DW14" s="599"/>
      <c r="DX14" s="599"/>
      <c r="DY14" s="599"/>
      <c r="DZ14" s="599"/>
      <c r="EA14" s="599"/>
      <c r="EB14" s="599"/>
      <c r="EC14" s="637"/>
    </row>
    <row r="15" spans="2:143" ht="11.25" customHeight="1">
      <c r="B15" s="593" t="s">
        <v>255</v>
      </c>
      <c r="C15" s="594"/>
      <c r="D15" s="594"/>
      <c r="E15" s="594"/>
      <c r="F15" s="594"/>
      <c r="G15" s="594"/>
      <c r="H15" s="594"/>
      <c r="I15" s="594"/>
      <c r="J15" s="594"/>
      <c r="K15" s="594"/>
      <c r="L15" s="594"/>
      <c r="M15" s="594"/>
      <c r="N15" s="594"/>
      <c r="O15" s="594"/>
      <c r="P15" s="594"/>
      <c r="Q15" s="595"/>
      <c r="R15" s="596">
        <v>11941</v>
      </c>
      <c r="S15" s="599"/>
      <c r="T15" s="599"/>
      <c r="U15" s="599"/>
      <c r="V15" s="599"/>
      <c r="W15" s="599"/>
      <c r="X15" s="599"/>
      <c r="Y15" s="600"/>
      <c r="Z15" s="653">
        <v>0.2</v>
      </c>
      <c r="AA15" s="653"/>
      <c r="AB15" s="653"/>
      <c r="AC15" s="653"/>
      <c r="AD15" s="654">
        <v>11941</v>
      </c>
      <c r="AE15" s="654"/>
      <c r="AF15" s="654"/>
      <c r="AG15" s="654"/>
      <c r="AH15" s="654"/>
      <c r="AI15" s="654"/>
      <c r="AJ15" s="654"/>
      <c r="AK15" s="654"/>
      <c r="AL15" s="601">
        <v>0.3</v>
      </c>
      <c r="AM15" s="602"/>
      <c r="AN15" s="602"/>
      <c r="AO15" s="655"/>
      <c r="AP15" s="593" t="s">
        <v>256</v>
      </c>
      <c r="AQ15" s="594"/>
      <c r="AR15" s="594"/>
      <c r="AS15" s="594"/>
      <c r="AT15" s="594"/>
      <c r="AU15" s="594"/>
      <c r="AV15" s="594"/>
      <c r="AW15" s="594"/>
      <c r="AX15" s="594"/>
      <c r="AY15" s="594"/>
      <c r="AZ15" s="594"/>
      <c r="BA15" s="594"/>
      <c r="BB15" s="594"/>
      <c r="BC15" s="594"/>
      <c r="BD15" s="594"/>
      <c r="BE15" s="594"/>
      <c r="BF15" s="595"/>
      <c r="BG15" s="596">
        <v>111421</v>
      </c>
      <c r="BH15" s="599"/>
      <c r="BI15" s="599"/>
      <c r="BJ15" s="599"/>
      <c r="BK15" s="599"/>
      <c r="BL15" s="599"/>
      <c r="BM15" s="599"/>
      <c r="BN15" s="600"/>
      <c r="BO15" s="653">
        <v>5.4</v>
      </c>
      <c r="BP15" s="653"/>
      <c r="BQ15" s="653"/>
      <c r="BR15" s="653"/>
      <c r="BS15" s="604" t="s">
        <v>234</v>
      </c>
      <c r="BT15" s="599"/>
      <c r="BU15" s="599"/>
      <c r="BV15" s="599"/>
      <c r="BW15" s="599"/>
      <c r="BX15" s="599"/>
      <c r="BY15" s="599"/>
      <c r="BZ15" s="599"/>
      <c r="CA15" s="599"/>
      <c r="CB15" s="637"/>
      <c r="CD15" s="593" t="s">
        <v>257</v>
      </c>
      <c r="CE15" s="594"/>
      <c r="CF15" s="594"/>
      <c r="CG15" s="594"/>
      <c r="CH15" s="594"/>
      <c r="CI15" s="594"/>
      <c r="CJ15" s="594"/>
      <c r="CK15" s="594"/>
      <c r="CL15" s="594"/>
      <c r="CM15" s="594"/>
      <c r="CN15" s="594"/>
      <c r="CO15" s="594"/>
      <c r="CP15" s="594"/>
      <c r="CQ15" s="595"/>
      <c r="CR15" s="596">
        <v>505432</v>
      </c>
      <c r="CS15" s="599"/>
      <c r="CT15" s="599"/>
      <c r="CU15" s="599"/>
      <c r="CV15" s="599"/>
      <c r="CW15" s="599"/>
      <c r="CX15" s="599"/>
      <c r="CY15" s="600"/>
      <c r="CZ15" s="653">
        <v>8.3000000000000007</v>
      </c>
      <c r="DA15" s="653"/>
      <c r="DB15" s="653"/>
      <c r="DC15" s="653"/>
      <c r="DD15" s="604">
        <v>78262</v>
      </c>
      <c r="DE15" s="599"/>
      <c r="DF15" s="599"/>
      <c r="DG15" s="599"/>
      <c r="DH15" s="599"/>
      <c r="DI15" s="599"/>
      <c r="DJ15" s="599"/>
      <c r="DK15" s="599"/>
      <c r="DL15" s="599"/>
      <c r="DM15" s="599"/>
      <c r="DN15" s="599"/>
      <c r="DO15" s="599"/>
      <c r="DP15" s="600"/>
      <c r="DQ15" s="604">
        <v>406016</v>
      </c>
      <c r="DR15" s="599"/>
      <c r="DS15" s="599"/>
      <c r="DT15" s="599"/>
      <c r="DU15" s="599"/>
      <c r="DV15" s="599"/>
      <c r="DW15" s="599"/>
      <c r="DX15" s="599"/>
      <c r="DY15" s="599"/>
      <c r="DZ15" s="599"/>
      <c r="EA15" s="599"/>
      <c r="EB15" s="599"/>
      <c r="EC15" s="637"/>
    </row>
    <row r="16" spans="2:143" ht="11.25" customHeight="1">
      <c r="B16" s="593" t="s">
        <v>258</v>
      </c>
      <c r="C16" s="594"/>
      <c r="D16" s="594"/>
      <c r="E16" s="594"/>
      <c r="F16" s="594"/>
      <c r="G16" s="594"/>
      <c r="H16" s="594"/>
      <c r="I16" s="594"/>
      <c r="J16" s="594"/>
      <c r="K16" s="594"/>
      <c r="L16" s="594"/>
      <c r="M16" s="594"/>
      <c r="N16" s="594"/>
      <c r="O16" s="594"/>
      <c r="P16" s="594"/>
      <c r="Q16" s="595"/>
      <c r="R16" s="596" t="s">
        <v>234</v>
      </c>
      <c r="S16" s="599"/>
      <c r="T16" s="599"/>
      <c r="U16" s="599"/>
      <c r="V16" s="599"/>
      <c r="W16" s="599"/>
      <c r="X16" s="599"/>
      <c r="Y16" s="600"/>
      <c r="Z16" s="653" t="s">
        <v>234</v>
      </c>
      <c r="AA16" s="653"/>
      <c r="AB16" s="653"/>
      <c r="AC16" s="653"/>
      <c r="AD16" s="654" t="s">
        <v>234</v>
      </c>
      <c r="AE16" s="654"/>
      <c r="AF16" s="654"/>
      <c r="AG16" s="654"/>
      <c r="AH16" s="654"/>
      <c r="AI16" s="654"/>
      <c r="AJ16" s="654"/>
      <c r="AK16" s="654"/>
      <c r="AL16" s="601" t="s">
        <v>234</v>
      </c>
      <c r="AM16" s="602"/>
      <c r="AN16" s="602"/>
      <c r="AO16" s="655"/>
      <c r="AP16" s="593" t="s">
        <v>259</v>
      </c>
      <c r="AQ16" s="594"/>
      <c r="AR16" s="594"/>
      <c r="AS16" s="594"/>
      <c r="AT16" s="594"/>
      <c r="AU16" s="594"/>
      <c r="AV16" s="594"/>
      <c r="AW16" s="594"/>
      <c r="AX16" s="594"/>
      <c r="AY16" s="594"/>
      <c r="AZ16" s="594"/>
      <c r="BA16" s="594"/>
      <c r="BB16" s="594"/>
      <c r="BC16" s="594"/>
      <c r="BD16" s="594"/>
      <c r="BE16" s="594"/>
      <c r="BF16" s="595"/>
      <c r="BG16" s="596" t="s">
        <v>234</v>
      </c>
      <c r="BH16" s="599"/>
      <c r="BI16" s="599"/>
      <c r="BJ16" s="599"/>
      <c r="BK16" s="599"/>
      <c r="BL16" s="599"/>
      <c r="BM16" s="599"/>
      <c r="BN16" s="600"/>
      <c r="BO16" s="653" t="s">
        <v>234</v>
      </c>
      <c r="BP16" s="653"/>
      <c r="BQ16" s="653"/>
      <c r="BR16" s="653"/>
      <c r="BS16" s="604" t="s">
        <v>234</v>
      </c>
      <c r="BT16" s="599"/>
      <c r="BU16" s="599"/>
      <c r="BV16" s="599"/>
      <c r="BW16" s="599"/>
      <c r="BX16" s="599"/>
      <c r="BY16" s="599"/>
      <c r="BZ16" s="599"/>
      <c r="CA16" s="599"/>
      <c r="CB16" s="637"/>
      <c r="CD16" s="593" t="s">
        <v>260</v>
      </c>
      <c r="CE16" s="594"/>
      <c r="CF16" s="594"/>
      <c r="CG16" s="594"/>
      <c r="CH16" s="594"/>
      <c r="CI16" s="594"/>
      <c r="CJ16" s="594"/>
      <c r="CK16" s="594"/>
      <c r="CL16" s="594"/>
      <c r="CM16" s="594"/>
      <c r="CN16" s="594"/>
      <c r="CO16" s="594"/>
      <c r="CP16" s="594"/>
      <c r="CQ16" s="595"/>
      <c r="CR16" s="596">
        <v>96</v>
      </c>
      <c r="CS16" s="599"/>
      <c r="CT16" s="599"/>
      <c r="CU16" s="599"/>
      <c r="CV16" s="599"/>
      <c r="CW16" s="599"/>
      <c r="CX16" s="599"/>
      <c r="CY16" s="600"/>
      <c r="CZ16" s="653">
        <v>0</v>
      </c>
      <c r="DA16" s="653"/>
      <c r="DB16" s="653"/>
      <c r="DC16" s="653"/>
      <c r="DD16" s="604" t="s">
        <v>170</v>
      </c>
      <c r="DE16" s="599"/>
      <c r="DF16" s="599"/>
      <c r="DG16" s="599"/>
      <c r="DH16" s="599"/>
      <c r="DI16" s="599"/>
      <c r="DJ16" s="599"/>
      <c r="DK16" s="599"/>
      <c r="DL16" s="599"/>
      <c r="DM16" s="599"/>
      <c r="DN16" s="599"/>
      <c r="DO16" s="599"/>
      <c r="DP16" s="600"/>
      <c r="DQ16" s="604">
        <v>96</v>
      </c>
      <c r="DR16" s="599"/>
      <c r="DS16" s="599"/>
      <c r="DT16" s="599"/>
      <c r="DU16" s="599"/>
      <c r="DV16" s="599"/>
      <c r="DW16" s="599"/>
      <c r="DX16" s="599"/>
      <c r="DY16" s="599"/>
      <c r="DZ16" s="599"/>
      <c r="EA16" s="599"/>
      <c r="EB16" s="599"/>
      <c r="EC16" s="637"/>
    </row>
    <row r="17" spans="2:133" ht="11.25" customHeight="1">
      <c r="B17" s="593" t="s">
        <v>261</v>
      </c>
      <c r="C17" s="594"/>
      <c r="D17" s="594"/>
      <c r="E17" s="594"/>
      <c r="F17" s="594"/>
      <c r="G17" s="594"/>
      <c r="H17" s="594"/>
      <c r="I17" s="594"/>
      <c r="J17" s="594"/>
      <c r="K17" s="594"/>
      <c r="L17" s="594"/>
      <c r="M17" s="594"/>
      <c r="N17" s="594"/>
      <c r="O17" s="594"/>
      <c r="P17" s="594"/>
      <c r="Q17" s="595"/>
      <c r="R17" s="596">
        <v>6557</v>
      </c>
      <c r="S17" s="599"/>
      <c r="T17" s="599"/>
      <c r="U17" s="599"/>
      <c r="V17" s="599"/>
      <c r="W17" s="599"/>
      <c r="X17" s="599"/>
      <c r="Y17" s="600"/>
      <c r="Z17" s="653">
        <v>0.1</v>
      </c>
      <c r="AA17" s="653"/>
      <c r="AB17" s="653"/>
      <c r="AC17" s="653"/>
      <c r="AD17" s="654">
        <v>6557</v>
      </c>
      <c r="AE17" s="654"/>
      <c r="AF17" s="654"/>
      <c r="AG17" s="654"/>
      <c r="AH17" s="654"/>
      <c r="AI17" s="654"/>
      <c r="AJ17" s="654"/>
      <c r="AK17" s="654"/>
      <c r="AL17" s="601">
        <v>0.2</v>
      </c>
      <c r="AM17" s="602"/>
      <c r="AN17" s="602"/>
      <c r="AO17" s="655"/>
      <c r="AP17" s="593" t="s">
        <v>262</v>
      </c>
      <c r="AQ17" s="594"/>
      <c r="AR17" s="594"/>
      <c r="AS17" s="594"/>
      <c r="AT17" s="594"/>
      <c r="AU17" s="594"/>
      <c r="AV17" s="594"/>
      <c r="AW17" s="594"/>
      <c r="AX17" s="594"/>
      <c r="AY17" s="594"/>
      <c r="AZ17" s="594"/>
      <c r="BA17" s="594"/>
      <c r="BB17" s="594"/>
      <c r="BC17" s="594"/>
      <c r="BD17" s="594"/>
      <c r="BE17" s="594"/>
      <c r="BF17" s="595"/>
      <c r="BG17" s="596" t="s">
        <v>234</v>
      </c>
      <c r="BH17" s="599"/>
      <c r="BI17" s="599"/>
      <c r="BJ17" s="599"/>
      <c r="BK17" s="599"/>
      <c r="BL17" s="599"/>
      <c r="BM17" s="599"/>
      <c r="BN17" s="600"/>
      <c r="BO17" s="653" t="s">
        <v>170</v>
      </c>
      <c r="BP17" s="653"/>
      <c r="BQ17" s="653"/>
      <c r="BR17" s="653"/>
      <c r="BS17" s="604" t="s">
        <v>234</v>
      </c>
      <c r="BT17" s="599"/>
      <c r="BU17" s="599"/>
      <c r="BV17" s="599"/>
      <c r="BW17" s="599"/>
      <c r="BX17" s="599"/>
      <c r="BY17" s="599"/>
      <c r="BZ17" s="599"/>
      <c r="CA17" s="599"/>
      <c r="CB17" s="637"/>
      <c r="CD17" s="593" t="s">
        <v>263</v>
      </c>
      <c r="CE17" s="594"/>
      <c r="CF17" s="594"/>
      <c r="CG17" s="594"/>
      <c r="CH17" s="594"/>
      <c r="CI17" s="594"/>
      <c r="CJ17" s="594"/>
      <c r="CK17" s="594"/>
      <c r="CL17" s="594"/>
      <c r="CM17" s="594"/>
      <c r="CN17" s="594"/>
      <c r="CO17" s="594"/>
      <c r="CP17" s="594"/>
      <c r="CQ17" s="595"/>
      <c r="CR17" s="596">
        <v>559978</v>
      </c>
      <c r="CS17" s="599"/>
      <c r="CT17" s="599"/>
      <c r="CU17" s="599"/>
      <c r="CV17" s="599"/>
      <c r="CW17" s="599"/>
      <c r="CX17" s="599"/>
      <c r="CY17" s="600"/>
      <c r="CZ17" s="653">
        <v>9.1</v>
      </c>
      <c r="DA17" s="653"/>
      <c r="DB17" s="653"/>
      <c r="DC17" s="653"/>
      <c r="DD17" s="604" t="s">
        <v>234</v>
      </c>
      <c r="DE17" s="599"/>
      <c r="DF17" s="599"/>
      <c r="DG17" s="599"/>
      <c r="DH17" s="599"/>
      <c r="DI17" s="599"/>
      <c r="DJ17" s="599"/>
      <c r="DK17" s="599"/>
      <c r="DL17" s="599"/>
      <c r="DM17" s="599"/>
      <c r="DN17" s="599"/>
      <c r="DO17" s="599"/>
      <c r="DP17" s="600"/>
      <c r="DQ17" s="604">
        <v>535359</v>
      </c>
      <c r="DR17" s="599"/>
      <c r="DS17" s="599"/>
      <c r="DT17" s="599"/>
      <c r="DU17" s="599"/>
      <c r="DV17" s="599"/>
      <c r="DW17" s="599"/>
      <c r="DX17" s="599"/>
      <c r="DY17" s="599"/>
      <c r="DZ17" s="599"/>
      <c r="EA17" s="599"/>
      <c r="EB17" s="599"/>
      <c r="EC17" s="637"/>
    </row>
    <row r="18" spans="2:133" ht="11.25" customHeight="1">
      <c r="B18" s="593" t="s">
        <v>264</v>
      </c>
      <c r="C18" s="594"/>
      <c r="D18" s="594"/>
      <c r="E18" s="594"/>
      <c r="F18" s="594"/>
      <c r="G18" s="594"/>
      <c r="H18" s="594"/>
      <c r="I18" s="594"/>
      <c r="J18" s="594"/>
      <c r="K18" s="594"/>
      <c r="L18" s="594"/>
      <c r="M18" s="594"/>
      <c r="N18" s="594"/>
      <c r="O18" s="594"/>
      <c r="P18" s="594"/>
      <c r="Q18" s="595"/>
      <c r="R18" s="596">
        <v>1601136</v>
      </c>
      <c r="S18" s="599"/>
      <c r="T18" s="599"/>
      <c r="U18" s="599"/>
      <c r="V18" s="599"/>
      <c r="W18" s="599"/>
      <c r="X18" s="599"/>
      <c r="Y18" s="600"/>
      <c r="Z18" s="653">
        <v>25.7</v>
      </c>
      <c r="AA18" s="653"/>
      <c r="AB18" s="653"/>
      <c r="AC18" s="653"/>
      <c r="AD18" s="654">
        <v>1481443</v>
      </c>
      <c r="AE18" s="654"/>
      <c r="AF18" s="654"/>
      <c r="AG18" s="654"/>
      <c r="AH18" s="654"/>
      <c r="AI18" s="654"/>
      <c r="AJ18" s="654"/>
      <c r="AK18" s="654"/>
      <c r="AL18" s="601">
        <v>37.5</v>
      </c>
      <c r="AM18" s="602"/>
      <c r="AN18" s="602"/>
      <c r="AO18" s="655"/>
      <c r="AP18" s="593" t="s">
        <v>265</v>
      </c>
      <c r="AQ18" s="594"/>
      <c r="AR18" s="594"/>
      <c r="AS18" s="594"/>
      <c r="AT18" s="594"/>
      <c r="AU18" s="594"/>
      <c r="AV18" s="594"/>
      <c r="AW18" s="594"/>
      <c r="AX18" s="594"/>
      <c r="AY18" s="594"/>
      <c r="AZ18" s="594"/>
      <c r="BA18" s="594"/>
      <c r="BB18" s="594"/>
      <c r="BC18" s="594"/>
      <c r="BD18" s="594"/>
      <c r="BE18" s="594"/>
      <c r="BF18" s="595"/>
      <c r="BG18" s="596" t="s">
        <v>234</v>
      </c>
      <c r="BH18" s="599"/>
      <c r="BI18" s="599"/>
      <c r="BJ18" s="599"/>
      <c r="BK18" s="599"/>
      <c r="BL18" s="599"/>
      <c r="BM18" s="599"/>
      <c r="BN18" s="600"/>
      <c r="BO18" s="653" t="s">
        <v>170</v>
      </c>
      <c r="BP18" s="653"/>
      <c r="BQ18" s="653"/>
      <c r="BR18" s="653"/>
      <c r="BS18" s="604" t="s">
        <v>234</v>
      </c>
      <c r="BT18" s="599"/>
      <c r="BU18" s="599"/>
      <c r="BV18" s="599"/>
      <c r="BW18" s="599"/>
      <c r="BX18" s="599"/>
      <c r="BY18" s="599"/>
      <c r="BZ18" s="599"/>
      <c r="CA18" s="599"/>
      <c r="CB18" s="637"/>
      <c r="CD18" s="593" t="s">
        <v>266</v>
      </c>
      <c r="CE18" s="594"/>
      <c r="CF18" s="594"/>
      <c r="CG18" s="594"/>
      <c r="CH18" s="594"/>
      <c r="CI18" s="594"/>
      <c r="CJ18" s="594"/>
      <c r="CK18" s="594"/>
      <c r="CL18" s="594"/>
      <c r="CM18" s="594"/>
      <c r="CN18" s="594"/>
      <c r="CO18" s="594"/>
      <c r="CP18" s="594"/>
      <c r="CQ18" s="595"/>
      <c r="CR18" s="596" t="s">
        <v>234</v>
      </c>
      <c r="CS18" s="599"/>
      <c r="CT18" s="599"/>
      <c r="CU18" s="599"/>
      <c r="CV18" s="599"/>
      <c r="CW18" s="599"/>
      <c r="CX18" s="599"/>
      <c r="CY18" s="600"/>
      <c r="CZ18" s="653" t="s">
        <v>238</v>
      </c>
      <c r="DA18" s="653"/>
      <c r="DB18" s="653"/>
      <c r="DC18" s="653"/>
      <c r="DD18" s="604" t="s">
        <v>234</v>
      </c>
      <c r="DE18" s="599"/>
      <c r="DF18" s="599"/>
      <c r="DG18" s="599"/>
      <c r="DH18" s="599"/>
      <c r="DI18" s="599"/>
      <c r="DJ18" s="599"/>
      <c r="DK18" s="599"/>
      <c r="DL18" s="599"/>
      <c r="DM18" s="599"/>
      <c r="DN18" s="599"/>
      <c r="DO18" s="599"/>
      <c r="DP18" s="600"/>
      <c r="DQ18" s="604" t="s">
        <v>234</v>
      </c>
      <c r="DR18" s="599"/>
      <c r="DS18" s="599"/>
      <c r="DT18" s="599"/>
      <c r="DU18" s="599"/>
      <c r="DV18" s="599"/>
      <c r="DW18" s="599"/>
      <c r="DX18" s="599"/>
      <c r="DY18" s="599"/>
      <c r="DZ18" s="599"/>
      <c r="EA18" s="599"/>
      <c r="EB18" s="599"/>
      <c r="EC18" s="637"/>
    </row>
    <row r="19" spans="2:133" ht="11.25" customHeight="1">
      <c r="B19" s="593" t="s">
        <v>267</v>
      </c>
      <c r="C19" s="594"/>
      <c r="D19" s="594"/>
      <c r="E19" s="594"/>
      <c r="F19" s="594"/>
      <c r="G19" s="594"/>
      <c r="H19" s="594"/>
      <c r="I19" s="594"/>
      <c r="J19" s="594"/>
      <c r="K19" s="594"/>
      <c r="L19" s="594"/>
      <c r="M19" s="594"/>
      <c r="N19" s="594"/>
      <c r="O19" s="594"/>
      <c r="P19" s="594"/>
      <c r="Q19" s="595"/>
      <c r="R19" s="596">
        <v>1481443</v>
      </c>
      <c r="S19" s="599"/>
      <c r="T19" s="599"/>
      <c r="U19" s="599"/>
      <c r="V19" s="599"/>
      <c r="W19" s="599"/>
      <c r="X19" s="599"/>
      <c r="Y19" s="600"/>
      <c r="Z19" s="653">
        <v>23.8</v>
      </c>
      <c r="AA19" s="653"/>
      <c r="AB19" s="653"/>
      <c r="AC19" s="653"/>
      <c r="AD19" s="654">
        <v>1481443</v>
      </c>
      <c r="AE19" s="654"/>
      <c r="AF19" s="654"/>
      <c r="AG19" s="654"/>
      <c r="AH19" s="654"/>
      <c r="AI19" s="654"/>
      <c r="AJ19" s="654"/>
      <c r="AK19" s="654"/>
      <c r="AL19" s="601">
        <v>37.5</v>
      </c>
      <c r="AM19" s="602"/>
      <c r="AN19" s="602"/>
      <c r="AO19" s="655"/>
      <c r="AP19" s="593" t="s">
        <v>268</v>
      </c>
      <c r="AQ19" s="594"/>
      <c r="AR19" s="594"/>
      <c r="AS19" s="594"/>
      <c r="AT19" s="594"/>
      <c r="AU19" s="594"/>
      <c r="AV19" s="594"/>
      <c r="AW19" s="594"/>
      <c r="AX19" s="594"/>
      <c r="AY19" s="594"/>
      <c r="AZ19" s="594"/>
      <c r="BA19" s="594"/>
      <c r="BB19" s="594"/>
      <c r="BC19" s="594"/>
      <c r="BD19" s="594"/>
      <c r="BE19" s="594"/>
      <c r="BF19" s="595"/>
      <c r="BG19" s="596" t="s">
        <v>234</v>
      </c>
      <c r="BH19" s="599"/>
      <c r="BI19" s="599"/>
      <c r="BJ19" s="599"/>
      <c r="BK19" s="599"/>
      <c r="BL19" s="599"/>
      <c r="BM19" s="599"/>
      <c r="BN19" s="600"/>
      <c r="BO19" s="653" t="s">
        <v>238</v>
      </c>
      <c r="BP19" s="653"/>
      <c r="BQ19" s="653"/>
      <c r="BR19" s="653"/>
      <c r="BS19" s="604" t="s">
        <v>238</v>
      </c>
      <c r="BT19" s="599"/>
      <c r="BU19" s="599"/>
      <c r="BV19" s="599"/>
      <c r="BW19" s="599"/>
      <c r="BX19" s="599"/>
      <c r="BY19" s="599"/>
      <c r="BZ19" s="599"/>
      <c r="CA19" s="599"/>
      <c r="CB19" s="637"/>
      <c r="CD19" s="593" t="s">
        <v>269</v>
      </c>
      <c r="CE19" s="594"/>
      <c r="CF19" s="594"/>
      <c r="CG19" s="594"/>
      <c r="CH19" s="594"/>
      <c r="CI19" s="594"/>
      <c r="CJ19" s="594"/>
      <c r="CK19" s="594"/>
      <c r="CL19" s="594"/>
      <c r="CM19" s="594"/>
      <c r="CN19" s="594"/>
      <c r="CO19" s="594"/>
      <c r="CP19" s="594"/>
      <c r="CQ19" s="595"/>
      <c r="CR19" s="596" t="s">
        <v>238</v>
      </c>
      <c r="CS19" s="599"/>
      <c r="CT19" s="599"/>
      <c r="CU19" s="599"/>
      <c r="CV19" s="599"/>
      <c r="CW19" s="599"/>
      <c r="CX19" s="599"/>
      <c r="CY19" s="600"/>
      <c r="CZ19" s="653" t="s">
        <v>170</v>
      </c>
      <c r="DA19" s="653"/>
      <c r="DB19" s="653"/>
      <c r="DC19" s="653"/>
      <c r="DD19" s="604" t="s">
        <v>238</v>
      </c>
      <c r="DE19" s="599"/>
      <c r="DF19" s="599"/>
      <c r="DG19" s="599"/>
      <c r="DH19" s="599"/>
      <c r="DI19" s="599"/>
      <c r="DJ19" s="599"/>
      <c r="DK19" s="599"/>
      <c r="DL19" s="599"/>
      <c r="DM19" s="599"/>
      <c r="DN19" s="599"/>
      <c r="DO19" s="599"/>
      <c r="DP19" s="600"/>
      <c r="DQ19" s="604" t="s">
        <v>238</v>
      </c>
      <c r="DR19" s="599"/>
      <c r="DS19" s="599"/>
      <c r="DT19" s="599"/>
      <c r="DU19" s="599"/>
      <c r="DV19" s="599"/>
      <c r="DW19" s="599"/>
      <c r="DX19" s="599"/>
      <c r="DY19" s="599"/>
      <c r="DZ19" s="599"/>
      <c r="EA19" s="599"/>
      <c r="EB19" s="599"/>
      <c r="EC19" s="637"/>
    </row>
    <row r="20" spans="2:133" ht="11.25" customHeight="1">
      <c r="B20" s="593" t="s">
        <v>270</v>
      </c>
      <c r="C20" s="594"/>
      <c r="D20" s="594"/>
      <c r="E20" s="594"/>
      <c r="F20" s="594"/>
      <c r="G20" s="594"/>
      <c r="H20" s="594"/>
      <c r="I20" s="594"/>
      <c r="J20" s="594"/>
      <c r="K20" s="594"/>
      <c r="L20" s="594"/>
      <c r="M20" s="594"/>
      <c r="N20" s="594"/>
      <c r="O20" s="594"/>
      <c r="P20" s="594"/>
      <c r="Q20" s="595"/>
      <c r="R20" s="596">
        <v>119693</v>
      </c>
      <c r="S20" s="599"/>
      <c r="T20" s="599"/>
      <c r="U20" s="599"/>
      <c r="V20" s="599"/>
      <c r="W20" s="599"/>
      <c r="X20" s="599"/>
      <c r="Y20" s="600"/>
      <c r="Z20" s="653">
        <v>1.9</v>
      </c>
      <c r="AA20" s="653"/>
      <c r="AB20" s="653"/>
      <c r="AC20" s="653"/>
      <c r="AD20" s="654" t="s">
        <v>170</v>
      </c>
      <c r="AE20" s="654"/>
      <c r="AF20" s="654"/>
      <c r="AG20" s="654"/>
      <c r="AH20" s="654"/>
      <c r="AI20" s="654"/>
      <c r="AJ20" s="654"/>
      <c r="AK20" s="654"/>
      <c r="AL20" s="601" t="s">
        <v>234</v>
      </c>
      <c r="AM20" s="602"/>
      <c r="AN20" s="602"/>
      <c r="AO20" s="655"/>
      <c r="AP20" s="593" t="s">
        <v>271</v>
      </c>
      <c r="AQ20" s="594"/>
      <c r="AR20" s="594"/>
      <c r="AS20" s="594"/>
      <c r="AT20" s="594"/>
      <c r="AU20" s="594"/>
      <c r="AV20" s="594"/>
      <c r="AW20" s="594"/>
      <c r="AX20" s="594"/>
      <c r="AY20" s="594"/>
      <c r="AZ20" s="594"/>
      <c r="BA20" s="594"/>
      <c r="BB20" s="594"/>
      <c r="BC20" s="594"/>
      <c r="BD20" s="594"/>
      <c r="BE20" s="594"/>
      <c r="BF20" s="595"/>
      <c r="BG20" s="596" t="s">
        <v>238</v>
      </c>
      <c r="BH20" s="599"/>
      <c r="BI20" s="599"/>
      <c r="BJ20" s="599"/>
      <c r="BK20" s="599"/>
      <c r="BL20" s="599"/>
      <c r="BM20" s="599"/>
      <c r="BN20" s="600"/>
      <c r="BO20" s="653" t="s">
        <v>170</v>
      </c>
      <c r="BP20" s="653"/>
      <c r="BQ20" s="653"/>
      <c r="BR20" s="653"/>
      <c r="BS20" s="604" t="s">
        <v>234</v>
      </c>
      <c r="BT20" s="599"/>
      <c r="BU20" s="599"/>
      <c r="BV20" s="599"/>
      <c r="BW20" s="599"/>
      <c r="BX20" s="599"/>
      <c r="BY20" s="599"/>
      <c r="BZ20" s="599"/>
      <c r="CA20" s="599"/>
      <c r="CB20" s="637"/>
      <c r="CD20" s="593" t="s">
        <v>272</v>
      </c>
      <c r="CE20" s="594"/>
      <c r="CF20" s="594"/>
      <c r="CG20" s="594"/>
      <c r="CH20" s="594"/>
      <c r="CI20" s="594"/>
      <c r="CJ20" s="594"/>
      <c r="CK20" s="594"/>
      <c r="CL20" s="594"/>
      <c r="CM20" s="594"/>
      <c r="CN20" s="594"/>
      <c r="CO20" s="594"/>
      <c r="CP20" s="594"/>
      <c r="CQ20" s="595"/>
      <c r="CR20" s="596">
        <v>6120256</v>
      </c>
      <c r="CS20" s="599"/>
      <c r="CT20" s="599"/>
      <c r="CU20" s="599"/>
      <c r="CV20" s="599"/>
      <c r="CW20" s="599"/>
      <c r="CX20" s="599"/>
      <c r="CY20" s="600"/>
      <c r="CZ20" s="653">
        <v>100</v>
      </c>
      <c r="DA20" s="653"/>
      <c r="DB20" s="653"/>
      <c r="DC20" s="653"/>
      <c r="DD20" s="604">
        <v>425407</v>
      </c>
      <c r="DE20" s="599"/>
      <c r="DF20" s="599"/>
      <c r="DG20" s="599"/>
      <c r="DH20" s="599"/>
      <c r="DI20" s="599"/>
      <c r="DJ20" s="599"/>
      <c r="DK20" s="599"/>
      <c r="DL20" s="599"/>
      <c r="DM20" s="599"/>
      <c r="DN20" s="599"/>
      <c r="DO20" s="599"/>
      <c r="DP20" s="600"/>
      <c r="DQ20" s="604">
        <v>4503006</v>
      </c>
      <c r="DR20" s="599"/>
      <c r="DS20" s="599"/>
      <c r="DT20" s="599"/>
      <c r="DU20" s="599"/>
      <c r="DV20" s="599"/>
      <c r="DW20" s="599"/>
      <c r="DX20" s="599"/>
      <c r="DY20" s="599"/>
      <c r="DZ20" s="599"/>
      <c r="EA20" s="599"/>
      <c r="EB20" s="599"/>
      <c r="EC20" s="637"/>
    </row>
    <row r="21" spans="2:133" ht="11.25" customHeight="1">
      <c r="B21" s="593" t="s">
        <v>273</v>
      </c>
      <c r="C21" s="594"/>
      <c r="D21" s="594"/>
      <c r="E21" s="594"/>
      <c r="F21" s="594"/>
      <c r="G21" s="594"/>
      <c r="H21" s="594"/>
      <c r="I21" s="594"/>
      <c r="J21" s="594"/>
      <c r="K21" s="594"/>
      <c r="L21" s="594"/>
      <c r="M21" s="594"/>
      <c r="N21" s="594"/>
      <c r="O21" s="594"/>
      <c r="P21" s="594"/>
      <c r="Q21" s="595"/>
      <c r="R21" s="596" t="s">
        <v>234</v>
      </c>
      <c r="S21" s="599"/>
      <c r="T21" s="599"/>
      <c r="U21" s="599"/>
      <c r="V21" s="599"/>
      <c r="W21" s="599"/>
      <c r="X21" s="599"/>
      <c r="Y21" s="600"/>
      <c r="Z21" s="653" t="s">
        <v>234</v>
      </c>
      <c r="AA21" s="653"/>
      <c r="AB21" s="653"/>
      <c r="AC21" s="653"/>
      <c r="AD21" s="654" t="s">
        <v>234</v>
      </c>
      <c r="AE21" s="654"/>
      <c r="AF21" s="654"/>
      <c r="AG21" s="654"/>
      <c r="AH21" s="654"/>
      <c r="AI21" s="654"/>
      <c r="AJ21" s="654"/>
      <c r="AK21" s="654"/>
      <c r="AL21" s="601" t="s">
        <v>238</v>
      </c>
      <c r="AM21" s="602"/>
      <c r="AN21" s="602"/>
      <c r="AO21" s="655"/>
      <c r="AP21" s="593" t="s">
        <v>274</v>
      </c>
      <c r="AQ21" s="685"/>
      <c r="AR21" s="685"/>
      <c r="AS21" s="685"/>
      <c r="AT21" s="685"/>
      <c r="AU21" s="685"/>
      <c r="AV21" s="685"/>
      <c r="AW21" s="685"/>
      <c r="AX21" s="685"/>
      <c r="AY21" s="685"/>
      <c r="AZ21" s="685"/>
      <c r="BA21" s="685"/>
      <c r="BB21" s="685"/>
      <c r="BC21" s="685"/>
      <c r="BD21" s="685"/>
      <c r="BE21" s="685"/>
      <c r="BF21" s="686"/>
      <c r="BG21" s="596" t="s">
        <v>234</v>
      </c>
      <c r="BH21" s="599"/>
      <c r="BI21" s="599"/>
      <c r="BJ21" s="599"/>
      <c r="BK21" s="599"/>
      <c r="BL21" s="599"/>
      <c r="BM21" s="599"/>
      <c r="BN21" s="600"/>
      <c r="BO21" s="653" t="s">
        <v>234</v>
      </c>
      <c r="BP21" s="653"/>
      <c r="BQ21" s="653"/>
      <c r="BR21" s="653"/>
      <c r="BS21" s="604" t="s">
        <v>234</v>
      </c>
      <c r="BT21" s="599"/>
      <c r="BU21" s="599"/>
      <c r="BV21" s="599"/>
      <c r="BW21" s="599"/>
      <c r="BX21" s="599"/>
      <c r="BY21" s="599"/>
      <c r="BZ21" s="599"/>
      <c r="CA21" s="599"/>
      <c r="CB21" s="637"/>
      <c r="CD21" s="608"/>
      <c r="CE21" s="609"/>
      <c r="CF21" s="609"/>
      <c r="CG21" s="609"/>
      <c r="CH21" s="609"/>
      <c r="CI21" s="609"/>
      <c r="CJ21" s="609"/>
      <c r="CK21" s="609"/>
      <c r="CL21" s="609"/>
      <c r="CM21" s="609"/>
      <c r="CN21" s="609"/>
      <c r="CO21" s="609"/>
      <c r="CP21" s="609"/>
      <c r="CQ21" s="610"/>
      <c r="CR21" s="692"/>
      <c r="CS21" s="693"/>
      <c r="CT21" s="693"/>
      <c r="CU21" s="693"/>
      <c r="CV21" s="693"/>
      <c r="CW21" s="693"/>
      <c r="CX21" s="693"/>
      <c r="CY21" s="694"/>
      <c r="CZ21" s="695"/>
      <c r="DA21" s="695"/>
      <c r="DB21" s="695"/>
      <c r="DC21" s="695"/>
      <c r="DD21" s="696"/>
      <c r="DE21" s="693"/>
      <c r="DF21" s="693"/>
      <c r="DG21" s="693"/>
      <c r="DH21" s="693"/>
      <c r="DI21" s="693"/>
      <c r="DJ21" s="693"/>
      <c r="DK21" s="693"/>
      <c r="DL21" s="693"/>
      <c r="DM21" s="693"/>
      <c r="DN21" s="693"/>
      <c r="DO21" s="693"/>
      <c r="DP21" s="694"/>
      <c r="DQ21" s="696"/>
      <c r="DR21" s="693"/>
      <c r="DS21" s="693"/>
      <c r="DT21" s="693"/>
      <c r="DU21" s="693"/>
      <c r="DV21" s="693"/>
      <c r="DW21" s="693"/>
      <c r="DX21" s="693"/>
      <c r="DY21" s="693"/>
      <c r="DZ21" s="693"/>
      <c r="EA21" s="693"/>
      <c r="EB21" s="693"/>
      <c r="EC21" s="700"/>
    </row>
    <row r="22" spans="2:133" ht="11.25" customHeight="1">
      <c r="B22" s="593" t="s">
        <v>275</v>
      </c>
      <c r="C22" s="594"/>
      <c r="D22" s="594"/>
      <c r="E22" s="594"/>
      <c r="F22" s="594"/>
      <c r="G22" s="594"/>
      <c r="H22" s="594"/>
      <c r="I22" s="594"/>
      <c r="J22" s="594"/>
      <c r="K22" s="594"/>
      <c r="L22" s="594"/>
      <c r="M22" s="594"/>
      <c r="N22" s="594"/>
      <c r="O22" s="594"/>
      <c r="P22" s="594"/>
      <c r="Q22" s="595"/>
      <c r="R22" s="596">
        <v>4064669</v>
      </c>
      <c r="S22" s="599"/>
      <c r="T22" s="599"/>
      <c r="U22" s="599"/>
      <c r="V22" s="599"/>
      <c r="W22" s="599"/>
      <c r="X22" s="599"/>
      <c r="Y22" s="600"/>
      <c r="Z22" s="653">
        <v>65.2</v>
      </c>
      <c r="AA22" s="653"/>
      <c r="AB22" s="653"/>
      <c r="AC22" s="653"/>
      <c r="AD22" s="654">
        <v>3944976</v>
      </c>
      <c r="AE22" s="654"/>
      <c r="AF22" s="654"/>
      <c r="AG22" s="654"/>
      <c r="AH22" s="654"/>
      <c r="AI22" s="654"/>
      <c r="AJ22" s="654"/>
      <c r="AK22" s="654"/>
      <c r="AL22" s="601">
        <v>99.8</v>
      </c>
      <c r="AM22" s="602"/>
      <c r="AN22" s="602"/>
      <c r="AO22" s="655"/>
      <c r="AP22" s="593" t="s">
        <v>276</v>
      </c>
      <c r="AQ22" s="685"/>
      <c r="AR22" s="685"/>
      <c r="AS22" s="685"/>
      <c r="AT22" s="685"/>
      <c r="AU22" s="685"/>
      <c r="AV22" s="685"/>
      <c r="AW22" s="685"/>
      <c r="AX22" s="685"/>
      <c r="AY22" s="685"/>
      <c r="AZ22" s="685"/>
      <c r="BA22" s="685"/>
      <c r="BB22" s="685"/>
      <c r="BC22" s="685"/>
      <c r="BD22" s="685"/>
      <c r="BE22" s="685"/>
      <c r="BF22" s="686"/>
      <c r="BG22" s="596" t="s">
        <v>234</v>
      </c>
      <c r="BH22" s="599"/>
      <c r="BI22" s="599"/>
      <c r="BJ22" s="599"/>
      <c r="BK22" s="599"/>
      <c r="BL22" s="599"/>
      <c r="BM22" s="599"/>
      <c r="BN22" s="600"/>
      <c r="BO22" s="653" t="s">
        <v>170</v>
      </c>
      <c r="BP22" s="653"/>
      <c r="BQ22" s="653"/>
      <c r="BR22" s="653"/>
      <c r="BS22" s="604" t="s">
        <v>234</v>
      </c>
      <c r="BT22" s="599"/>
      <c r="BU22" s="599"/>
      <c r="BV22" s="599"/>
      <c r="BW22" s="599"/>
      <c r="BX22" s="599"/>
      <c r="BY22" s="599"/>
      <c r="BZ22" s="599"/>
      <c r="CA22" s="599"/>
      <c r="CB22" s="637"/>
      <c r="CD22" s="665" t="s">
        <v>277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593" t="s">
        <v>278</v>
      </c>
      <c r="C23" s="594"/>
      <c r="D23" s="594"/>
      <c r="E23" s="594"/>
      <c r="F23" s="594"/>
      <c r="G23" s="594"/>
      <c r="H23" s="594"/>
      <c r="I23" s="594"/>
      <c r="J23" s="594"/>
      <c r="K23" s="594"/>
      <c r="L23" s="594"/>
      <c r="M23" s="594"/>
      <c r="N23" s="594"/>
      <c r="O23" s="594"/>
      <c r="P23" s="594"/>
      <c r="Q23" s="595"/>
      <c r="R23" s="596">
        <v>975</v>
      </c>
      <c r="S23" s="599"/>
      <c r="T23" s="599"/>
      <c r="U23" s="599"/>
      <c r="V23" s="599"/>
      <c r="W23" s="599"/>
      <c r="X23" s="599"/>
      <c r="Y23" s="600"/>
      <c r="Z23" s="653">
        <v>0</v>
      </c>
      <c r="AA23" s="653"/>
      <c r="AB23" s="653"/>
      <c r="AC23" s="653"/>
      <c r="AD23" s="654">
        <v>975</v>
      </c>
      <c r="AE23" s="654"/>
      <c r="AF23" s="654"/>
      <c r="AG23" s="654"/>
      <c r="AH23" s="654"/>
      <c r="AI23" s="654"/>
      <c r="AJ23" s="654"/>
      <c r="AK23" s="654"/>
      <c r="AL23" s="601">
        <v>0</v>
      </c>
      <c r="AM23" s="602"/>
      <c r="AN23" s="602"/>
      <c r="AO23" s="655"/>
      <c r="AP23" s="593" t="s">
        <v>279</v>
      </c>
      <c r="AQ23" s="685"/>
      <c r="AR23" s="685"/>
      <c r="AS23" s="685"/>
      <c r="AT23" s="685"/>
      <c r="AU23" s="685"/>
      <c r="AV23" s="685"/>
      <c r="AW23" s="685"/>
      <c r="AX23" s="685"/>
      <c r="AY23" s="685"/>
      <c r="AZ23" s="685"/>
      <c r="BA23" s="685"/>
      <c r="BB23" s="685"/>
      <c r="BC23" s="685"/>
      <c r="BD23" s="685"/>
      <c r="BE23" s="685"/>
      <c r="BF23" s="686"/>
      <c r="BG23" s="596" t="s">
        <v>238</v>
      </c>
      <c r="BH23" s="599"/>
      <c r="BI23" s="599"/>
      <c r="BJ23" s="599"/>
      <c r="BK23" s="599"/>
      <c r="BL23" s="599"/>
      <c r="BM23" s="599"/>
      <c r="BN23" s="600"/>
      <c r="BO23" s="653" t="s">
        <v>234</v>
      </c>
      <c r="BP23" s="653"/>
      <c r="BQ23" s="653"/>
      <c r="BR23" s="653"/>
      <c r="BS23" s="604" t="s">
        <v>234</v>
      </c>
      <c r="BT23" s="599"/>
      <c r="BU23" s="599"/>
      <c r="BV23" s="599"/>
      <c r="BW23" s="599"/>
      <c r="BX23" s="599"/>
      <c r="BY23" s="599"/>
      <c r="BZ23" s="599"/>
      <c r="CA23" s="599"/>
      <c r="CB23" s="637"/>
      <c r="CD23" s="665" t="s">
        <v>217</v>
      </c>
      <c r="CE23" s="666"/>
      <c r="CF23" s="666"/>
      <c r="CG23" s="666"/>
      <c r="CH23" s="666"/>
      <c r="CI23" s="666"/>
      <c r="CJ23" s="666"/>
      <c r="CK23" s="666"/>
      <c r="CL23" s="666"/>
      <c r="CM23" s="666"/>
      <c r="CN23" s="666"/>
      <c r="CO23" s="666"/>
      <c r="CP23" s="666"/>
      <c r="CQ23" s="667"/>
      <c r="CR23" s="665" t="s">
        <v>280</v>
      </c>
      <c r="CS23" s="666"/>
      <c r="CT23" s="666"/>
      <c r="CU23" s="666"/>
      <c r="CV23" s="666"/>
      <c r="CW23" s="666"/>
      <c r="CX23" s="666"/>
      <c r="CY23" s="667"/>
      <c r="CZ23" s="665" t="s">
        <v>281</v>
      </c>
      <c r="DA23" s="666"/>
      <c r="DB23" s="666"/>
      <c r="DC23" s="667"/>
      <c r="DD23" s="665" t="s">
        <v>282</v>
      </c>
      <c r="DE23" s="666"/>
      <c r="DF23" s="666"/>
      <c r="DG23" s="666"/>
      <c r="DH23" s="666"/>
      <c r="DI23" s="666"/>
      <c r="DJ23" s="666"/>
      <c r="DK23" s="667"/>
      <c r="DL23" s="697" t="s">
        <v>283</v>
      </c>
      <c r="DM23" s="698"/>
      <c r="DN23" s="698"/>
      <c r="DO23" s="698"/>
      <c r="DP23" s="698"/>
      <c r="DQ23" s="698"/>
      <c r="DR23" s="698"/>
      <c r="DS23" s="698"/>
      <c r="DT23" s="698"/>
      <c r="DU23" s="698"/>
      <c r="DV23" s="699"/>
      <c r="DW23" s="665" t="s">
        <v>284</v>
      </c>
      <c r="DX23" s="666"/>
      <c r="DY23" s="666"/>
      <c r="DZ23" s="666"/>
      <c r="EA23" s="666"/>
      <c r="EB23" s="666"/>
      <c r="EC23" s="667"/>
    </row>
    <row r="24" spans="2:133" ht="11.25" customHeight="1">
      <c r="B24" s="593" t="s">
        <v>285</v>
      </c>
      <c r="C24" s="594"/>
      <c r="D24" s="594"/>
      <c r="E24" s="594"/>
      <c r="F24" s="594"/>
      <c r="G24" s="594"/>
      <c r="H24" s="594"/>
      <c r="I24" s="594"/>
      <c r="J24" s="594"/>
      <c r="K24" s="594"/>
      <c r="L24" s="594"/>
      <c r="M24" s="594"/>
      <c r="N24" s="594"/>
      <c r="O24" s="594"/>
      <c r="P24" s="594"/>
      <c r="Q24" s="595"/>
      <c r="R24" s="596">
        <v>71178</v>
      </c>
      <c r="S24" s="599"/>
      <c r="T24" s="599"/>
      <c r="U24" s="599"/>
      <c r="V24" s="599"/>
      <c r="W24" s="599"/>
      <c r="X24" s="599"/>
      <c r="Y24" s="600"/>
      <c r="Z24" s="653">
        <v>1.1000000000000001</v>
      </c>
      <c r="AA24" s="653"/>
      <c r="AB24" s="653"/>
      <c r="AC24" s="653"/>
      <c r="AD24" s="654" t="s">
        <v>170</v>
      </c>
      <c r="AE24" s="654"/>
      <c r="AF24" s="654"/>
      <c r="AG24" s="654"/>
      <c r="AH24" s="654"/>
      <c r="AI24" s="654"/>
      <c r="AJ24" s="654"/>
      <c r="AK24" s="654"/>
      <c r="AL24" s="601" t="s">
        <v>170</v>
      </c>
      <c r="AM24" s="602"/>
      <c r="AN24" s="602"/>
      <c r="AO24" s="655"/>
      <c r="AP24" s="593" t="s">
        <v>286</v>
      </c>
      <c r="AQ24" s="685"/>
      <c r="AR24" s="685"/>
      <c r="AS24" s="685"/>
      <c r="AT24" s="685"/>
      <c r="AU24" s="685"/>
      <c r="AV24" s="685"/>
      <c r="AW24" s="685"/>
      <c r="AX24" s="685"/>
      <c r="AY24" s="685"/>
      <c r="AZ24" s="685"/>
      <c r="BA24" s="685"/>
      <c r="BB24" s="685"/>
      <c r="BC24" s="685"/>
      <c r="BD24" s="685"/>
      <c r="BE24" s="685"/>
      <c r="BF24" s="686"/>
      <c r="BG24" s="596" t="s">
        <v>234</v>
      </c>
      <c r="BH24" s="599"/>
      <c r="BI24" s="599"/>
      <c r="BJ24" s="599"/>
      <c r="BK24" s="599"/>
      <c r="BL24" s="599"/>
      <c r="BM24" s="599"/>
      <c r="BN24" s="600"/>
      <c r="BO24" s="653" t="s">
        <v>170</v>
      </c>
      <c r="BP24" s="653"/>
      <c r="BQ24" s="653"/>
      <c r="BR24" s="653"/>
      <c r="BS24" s="604" t="s">
        <v>234</v>
      </c>
      <c r="BT24" s="599"/>
      <c r="BU24" s="599"/>
      <c r="BV24" s="599"/>
      <c r="BW24" s="599"/>
      <c r="BX24" s="599"/>
      <c r="BY24" s="599"/>
      <c r="BZ24" s="599"/>
      <c r="CA24" s="599"/>
      <c r="CB24" s="637"/>
      <c r="CD24" s="662" t="s">
        <v>287</v>
      </c>
      <c r="CE24" s="663"/>
      <c r="CF24" s="663"/>
      <c r="CG24" s="663"/>
      <c r="CH24" s="663"/>
      <c r="CI24" s="663"/>
      <c r="CJ24" s="663"/>
      <c r="CK24" s="663"/>
      <c r="CL24" s="663"/>
      <c r="CM24" s="663"/>
      <c r="CN24" s="663"/>
      <c r="CO24" s="663"/>
      <c r="CP24" s="663"/>
      <c r="CQ24" s="664"/>
      <c r="CR24" s="656">
        <v>2700492</v>
      </c>
      <c r="CS24" s="657"/>
      <c r="CT24" s="657"/>
      <c r="CU24" s="657"/>
      <c r="CV24" s="657"/>
      <c r="CW24" s="657"/>
      <c r="CX24" s="657"/>
      <c r="CY24" s="688"/>
      <c r="CZ24" s="689">
        <v>44.1</v>
      </c>
      <c r="DA24" s="672"/>
      <c r="DB24" s="672"/>
      <c r="DC24" s="691"/>
      <c r="DD24" s="687">
        <v>1794735</v>
      </c>
      <c r="DE24" s="657"/>
      <c r="DF24" s="657"/>
      <c r="DG24" s="657"/>
      <c r="DH24" s="657"/>
      <c r="DI24" s="657"/>
      <c r="DJ24" s="657"/>
      <c r="DK24" s="688"/>
      <c r="DL24" s="687">
        <v>1706970</v>
      </c>
      <c r="DM24" s="657"/>
      <c r="DN24" s="657"/>
      <c r="DO24" s="657"/>
      <c r="DP24" s="657"/>
      <c r="DQ24" s="657"/>
      <c r="DR24" s="657"/>
      <c r="DS24" s="657"/>
      <c r="DT24" s="657"/>
      <c r="DU24" s="657"/>
      <c r="DV24" s="688"/>
      <c r="DW24" s="689">
        <v>40.4</v>
      </c>
      <c r="DX24" s="672"/>
      <c r="DY24" s="672"/>
      <c r="DZ24" s="672"/>
      <c r="EA24" s="672"/>
      <c r="EB24" s="672"/>
      <c r="EC24" s="690"/>
    </row>
    <row r="25" spans="2:133" ht="11.25" customHeight="1">
      <c r="B25" s="593" t="s">
        <v>288</v>
      </c>
      <c r="C25" s="594"/>
      <c r="D25" s="594"/>
      <c r="E25" s="594"/>
      <c r="F25" s="594"/>
      <c r="G25" s="594"/>
      <c r="H25" s="594"/>
      <c r="I25" s="594"/>
      <c r="J25" s="594"/>
      <c r="K25" s="594"/>
      <c r="L25" s="594"/>
      <c r="M25" s="594"/>
      <c r="N25" s="594"/>
      <c r="O25" s="594"/>
      <c r="P25" s="594"/>
      <c r="Q25" s="595"/>
      <c r="R25" s="596">
        <v>53036</v>
      </c>
      <c r="S25" s="599"/>
      <c r="T25" s="599"/>
      <c r="U25" s="599"/>
      <c r="V25" s="599"/>
      <c r="W25" s="599"/>
      <c r="X25" s="599"/>
      <c r="Y25" s="600"/>
      <c r="Z25" s="653">
        <v>0.9</v>
      </c>
      <c r="AA25" s="653"/>
      <c r="AB25" s="653"/>
      <c r="AC25" s="653"/>
      <c r="AD25" s="654">
        <v>1777</v>
      </c>
      <c r="AE25" s="654"/>
      <c r="AF25" s="654"/>
      <c r="AG25" s="654"/>
      <c r="AH25" s="654"/>
      <c r="AI25" s="654"/>
      <c r="AJ25" s="654"/>
      <c r="AK25" s="654"/>
      <c r="AL25" s="601">
        <v>0</v>
      </c>
      <c r="AM25" s="602"/>
      <c r="AN25" s="602"/>
      <c r="AO25" s="655"/>
      <c r="AP25" s="593" t="s">
        <v>289</v>
      </c>
      <c r="AQ25" s="685"/>
      <c r="AR25" s="685"/>
      <c r="AS25" s="685"/>
      <c r="AT25" s="685"/>
      <c r="AU25" s="685"/>
      <c r="AV25" s="685"/>
      <c r="AW25" s="685"/>
      <c r="AX25" s="685"/>
      <c r="AY25" s="685"/>
      <c r="AZ25" s="685"/>
      <c r="BA25" s="685"/>
      <c r="BB25" s="685"/>
      <c r="BC25" s="685"/>
      <c r="BD25" s="685"/>
      <c r="BE25" s="685"/>
      <c r="BF25" s="686"/>
      <c r="BG25" s="596" t="s">
        <v>234</v>
      </c>
      <c r="BH25" s="599"/>
      <c r="BI25" s="599"/>
      <c r="BJ25" s="599"/>
      <c r="BK25" s="599"/>
      <c r="BL25" s="599"/>
      <c r="BM25" s="599"/>
      <c r="BN25" s="600"/>
      <c r="BO25" s="653" t="s">
        <v>234</v>
      </c>
      <c r="BP25" s="653"/>
      <c r="BQ25" s="653"/>
      <c r="BR25" s="653"/>
      <c r="BS25" s="604" t="s">
        <v>238</v>
      </c>
      <c r="BT25" s="599"/>
      <c r="BU25" s="599"/>
      <c r="BV25" s="599"/>
      <c r="BW25" s="599"/>
      <c r="BX25" s="599"/>
      <c r="BY25" s="599"/>
      <c r="BZ25" s="599"/>
      <c r="CA25" s="599"/>
      <c r="CB25" s="637"/>
      <c r="CD25" s="593" t="s">
        <v>290</v>
      </c>
      <c r="CE25" s="594"/>
      <c r="CF25" s="594"/>
      <c r="CG25" s="594"/>
      <c r="CH25" s="594"/>
      <c r="CI25" s="594"/>
      <c r="CJ25" s="594"/>
      <c r="CK25" s="594"/>
      <c r="CL25" s="594"/>
      <c r="CM25" s="594"/>
      <c r="CN25" s="594"/>
      <c r="CO25" s="594"/>
      <c r="CP25" s="594"/>
      <c r="CQ25" s="595"/>
      <c r="CR25" s="596">
        <v>980051</v>
      </c>
      <c r="CS25" s="597"/>
      <c r="CT25" s="597"/>
      <c r="CU25" s="597"/>
      <c r="CV25" s="597"/>
      <c r="CW25" s="597"/>
      <c r="CX25" s="597"/>
      <c r="CY25" s="598"/>
      <c r="CZ25" s="601">
        <v>16</v>
      </c>
      <c r="DA25" s="630"/>
      <c r="DB25" s="630"/>
      <c r="DC25" s="631"/>
      <c r="DD25" s="604">
        <v>917683</v>
      </c>
      <c r="DE25" s="597"/>
      <c r="DF25" s="597"/>
      <c r="DG25" s="597"/>
      <c r="DH25" s="597"/>
      <c r="DI25" s="597"/>
      <c r="DJ25" s="597"/>
      <c r="DK25" s="598"/>
      <c r="DL25" s="604">
        <v>883540</v>
      </c>
      <c r="DM25" s="597"/>
      <c r="DN25" s="597"/>
      <c r="DO25" s="597"/>
      <c r="DP25" s="597"/>
      <c r="DQ25" s="597"/>
      <c r="DR25" s="597"/>
      <c r="DS25" s="597"/>
      <c r="DT25" s="597"/>
      <c r="DU25" s="597"/>
      <c r="DV25" s="598"/>
      <c r="DW25" s="601">
        <v>20.9</v>
      </c>
      <c r="DX25" s="630"/>
      <c r="DY25" s="630"/>
      <c r="DZ25" s="630"/>
      <c r="EA25" s="630"/>
      <c r="EB25" s="630"/>
      <c r="EC25" s="632"/>
    </row>
    <row r="26" spans="2:133" ht="11.25" customHeight="1">
      <c r="B26" s="593" t="s">
        <v>291</v>
      </c>
      <c r="C26" s="594"/>
      <c r="D26" s="594"/>
      <c r="E26" s="594"/>
      <c r="F26" s="594"/>
      <c r="G26" s="594"/>
      <c r="H26" s="594"/>
      <c r="I26" s="594"/>
      <c r="J26" s="594"/>
      <c r="K26" s="594"/>
      <c r="L26" s="594"/>
      <c r="M26" s="594"/>
      <c r="N26" s="594"/>
      <c r="O26" s="594"/>
      <c r="P26" s="594"/>
      <c r="Q26" s="595"/>
      <c r="R26" s="596">
        <v>48615</v>
      </c>
      <c r="S26" s="599"/>
      <c r="T26" s="599"/>
      <c r="U26" s="599"/>
      <c r="V26" s="599"/>
      <c r="W26" s="599"/>
      <c r="X26" s="599"/>
      <c r="Y26" s="600"/>
      <c r="Z26" s="653">
        <v>0.8</v>
      </c>
      <c r="AA26" s="653"/>
      <c r="AB26" s="653"/>
      <c r="AC26" s="653"/>
      <c r="AD26" s="654" t="s">
        <v>234</v>
      </c>
      <c r="AE26" s="654"/>
      <c r="AF26" s="654"/>
      <c r="AG26" s="654"/>
      <c r="AH26" s="654"/>
      <c r="AI26" s="654"/>
      <c r="AJ26" s="654"/>
      <c r="AK26" s="654"/>
      <c r="AL26" s="601" t="s">
        <v>234</v>
      </c>
      <c r="AM26" s="602"/>
      <c r="AN26" s="602"/>
      <c r="AO26" s="655"/>
      <c r="AP26" s="593" t="s">
        <v>292</v>
      </c>
      <c r="AQ26" s="685"/>
      <c r="AR26" s="685"/>
      <c r="AS26" s="685"/>
      <c r="AT26" s="685"/>
      <c r="AU26" s="685"/>
      <c r="AV26" s="685"/>
      <c r="AW26" s="685"/>
      <c r="AX26" s="685"/>
      <c r="AY26" s="685"/>
      <c r="AZ26" s="685"/>
      <c r="BA26" s="685"/>
      <c r="BB26" s="685"/>
      <c r="BC26" s="685"/>
      <c r="BD26" s="685"/>
      <c r="BE26" s="685"/>
      <c r="BF26" s="686"/>
      <c r="BG26" s="596" t="s">
        <v>234</v>
      </c>
      <c r="BH26" s="599"/>
      <c r="BI26" s="599"/>
      <c r="BJ26" s="599"/>
      <c r="BK26" s="599"/>
      <c r="BL26" s="599"/>
      <c r="BM26" s="599"/>
      <c r="BN26" s="600"/>
      <c r="BO26" s="653" t="s">
        <v>238</v>
      </c>
      <c r="BP26" s="653"/>
      <c r="BQ26" s="653"/>
      <c r="BR26" s="653"/>
      <c r="BS26" s="604" t="s">
        <v>238</v>
      </c>
      <c r="BT26" s="599"/>
      <c r="BU26" s="599"/>
      <c r="BV26" s="599"/>
      <c r="BW26" s="599"/>
      <c r="BX26" s="599"/>
      <c r="BY26" s="599"/>
      <c r="BZ26" s="599"/>
      <c r="CA26" s="599"/>
      <c r="CB26" s="637"/>
      <c r="CD26" s="593" t="s">
        <v>293</v>
      </c>
      <c r="CE26" s="594"/>
      <c r="CF26" s="594"/>
      <c r="CG26" s="594"/>
      <c r="CH26" s="594"/>
      <c r="CI26" s="594"/>
      <c r="CJ26" s="594"/>
      <c r="CK26" s="594"/>
      <c r="CL26" s="594"/>
      <c r="CM26" s="594"/>
      <c r="CN26" s="594"/>
      <c r="CO26" s="594"/>
      <c r="CP26" s="594"/>
      <c r="CQ26" s="595"/>
      <c r="CR26" s="596">
        <v>561446</v>
      </c>
      <c r="CS26" s="599"/>
      <c r="CT26" s="599"/>
      <c r="CU26" s="599"/>
      <c r="CV26" s="599"/>
      <c r="CW26" s="599"/>
      <c r="CX26" s="599"/>
      <c r="CY26" s="600"/>
      <c r="CZ26" s="601">
        <v>9.1999999999999993</v>
      </c>
      <c r="DA26" s="630"/>
      <c r="DB26" s="630"/>
      <c r="DC26" s="631"/>
      <c r="DD26" s="604">
        <v>522034</v>
      </c>
      <c r="DE26" s="599"/>
      <c r="DF26" s="599"/>
      <c r="DG26" s="599"/>
      <c r="DH26" s="599"/>
      <c r="DI26" s="599"/>
      <c r="DJ26" s="599"/>
      <c r="DK26" s="600"/>
      <c r="DL26" s="604" t="s">
        <v>234</v>
      </c>
      <c r="DM26" s="599"/>
      <c r="DN26" s="599"/>
      <c r="DO26" s="599"/>
      <c r="DP26" s="599"/>
      <c r="DQ26" s="599"/>
      <c r="DR26" s="599"/>
      <c r="DS26" s="599"/>
      <c r="DT26" s="599"/>
      <c r="DU26" s="599"/>
      <c r="DV26" s="600"/>
      <c r="DW26" s="601" t="s">
        <v>234</v>
      </c>
      <c r="DX26" s="630"/>
      <c r="DY26" s="630"/>
      <c r="DZ26" s="630"/>
      <c r="EA26" s="630"/>
      <c r="EB26" s="630"/>
      <c r="EC26" s="632"/>
    </row>
    <row r="27" spans="2:133" ht="11.25" customHeight="1">
      <c r="B27" s="593" t="s">
        <v>294</v>
      </c>
      <c r="C27" s="594"/>
      <c r="D27" s="594"/>
      <c r="E27" s="594"/>
      <c r="F27" s="594"/>
      <c r="G27" s="594"/>
      <c r="H27" s="594"/>
      <c r="I27" s="594"/>
      <c r="J27" s="594"/>
      <c r="K27" s="594"/>
      <c r="L27" s="594"/>
      <c r="M27" s="594"/>
      <c r="N27" s="594"/>
      <c r="O27" s="594"/>
      <c r="P27" s="594"/>
      <c r="Q27" s="595"/>
      <c r="R27" s="596">
        <v>651664</v>
      </c>
      <c r="S27" s="599"/>
      <c r="T27" s="599"/>
      <c r="U27" s="599"/>
      <c r="V27" s="599"/>
      <c r="W27" s="599"/>
      <c r="X27" s="599"/>
      <c r="Y27" s="600"/>
      <c r="Z27" s="653">
        <v>10.5</v>
      </c>
      <c r="AA27" s="653"/>
      <c r="AB27" s="653"/>
      <c r="AC27" s="653"/>
      <c r="AD27" s="654" t="s">
        <v>238</v>
      </c>
      <c r="AE27" s="654"/>
      <c r="AF27" s="654"/>
      <c r="AG27" s="654"/>
      <c r="AH27" s="654"/>
      <c r="AI27" s="654"/>
      <c r="AJ27" s="654"/>
      <c r="AK27" s="654"/>
      <c r="AL27" s="601" t="s">
        <v>238</v>
      </c>
      <c r="AM27" s="602"/>
      <c r="AN27" s="602"/>
      <c r="AO27" s="655"/>
      <c r="AP27" s="593" t="s">
        <v>295</v>
      </c>
      <c r="AQ27" s="594"/>
      <c r="AR27" s="594"/>
      <c r="AS27" s="594"/>
      <c r="AT27" s="594"/>
      <c r="AU27" s="594"/>
      <c r="AV27" s="594"/>
      <c r="AW27" s="594"/>
      <c r="AX27" s="594"/>
      <c r="AY27" s="594"/>
      <c r="AZ27" s="594"/>
      <c r="BA27" s="594"/>
      <c r="BB27" s="594"/>
      <c r="BC27" s="594"/>
      <c r="BD27" s="594"/>
      <c r="BE27" s="594"/>
      <c r="BF27" s="595"/>
      <c r="BG27" s="596">
        <v>2079620</v>
      </c>
      <c r="BH27" s="599"/>
      <c r="BI27" s="599"/>
      <c r="BJ27" s="599"/>
      <c r="BK27" s="599"/>
      <c r="BL27" s="599"/>
      <c r="BM27" s="599"/>
      <c r="BN27" s="600"/>
      <c r="BO27" s="653">
        <v>100</v>
      </c>
      <c r="BP27" s="653"/>
      <c r="BQ27" s="653"/>
      <c r="BR27" s="653"/>
      <c r="BS27" s="604">
        <v>37429</v>
      </c>
      <c r="BT27" s="599"/>
      <c r="BU27" s="599"/>
      <c r="BV27" s="599"/>
      <c r="BW27" s="599"/>
      <c r="BX27" s="599"/>
      <c r="BY27" s="599"/>
      <c r="BZ27" s="599"/>
      <c r="CA27" s="599"/>
      <c r="CB27" s="637"/>
      <c r="CD27" s="593" t="s">
        <v>296</v>
      </c>
      <c r="CE27" s="594"/>
      <c r="CF27" s="594"/>
      <c r="CG27" s="594"/>
      <c r="CH27" s="594"/>
      <c r="CI27" s="594"/>
      <c r="CJ27" s="594"/>
      <c r="CK27" s="594"/>
      <c r="CL27" s="594"/>
      <c r="CM27" s="594"/>
      <c r="CN27" s="594"/>
      <c r="CO27" s="594"/>
      <c r="CP27" s="594"/>
      <c r="CQ27" s="595"/>
      <c r="CR27" s="596">
        <v>1160463</v>
      </c>
      <c r="CS27" s="597"/>
      <c r="CT27" s="597"/>
      <c r="CU27" s="597"/>
      <c r="CV27" s="597"/>
      <c r="CW27" s="597"/>
      <c r="CX27" s="597"/>
      <c r="CY27" s="598"/>
      <c r="CZ27" s="601">
        <v>19</v>
      </c>
      <c r="DA27" s="630"/>
      <c r="DB27" s="630"/>
      <c r="DC27" s="631"/>
      <c r="DD27" s="604">
        <v>341693</v>
      </c>
      <c r="DE27" s="597"/>
      <c r="DF27" s="597"/>
      <c r="DG27" s="597"/>
      <c r="DH27" s="597"/>
      <c r="DI27" s="597"/>
      <c r="DJ27" s="597"/>
      <c r="DK27" s="598"/>
      <c r="DL27" s="604">
        <v>288071</v>
      </c>
      <c r="DM27" s="597"/>
      <c r="DN27" s="597"/>
      <c r="DO27" s="597"/>
      <c r="DP27" s="597"/>
      <c r="DQ27" s="597"/>
      <c r="DR27" s="597"/>
      <c r="DS27" s="597"/>
      <c r="DT27" s="597"/>
      <c r="DU27" s="597"/>
      <c r="DV27" s="598"/>
      <c r="DW27" s="601">
        <v>6.8</v>
      </c>
      <c r="DX27" s="630"/>
      <c r="DY27" s="630"/>
      <c r="DZ27" s="630"/>
      <c r="EA27" s="630"/>
      <c r="EB27" s="630"/>
      <c r="EC27" s="632"/>
    </row>
    <row r="28" spans="2:133" ht="11.25" customHeight="1">
      <c r="B28" s="682" t="s">
        <v>297</v>
      </c>
      <c r="C28" s="683"/>
      <c r="D28" s="683"/>
      <c r="E28" s="683"/>
      <c r="F28" s="683"/>
      <c r="G28" s="683"/>
      <c r="H28" s="683"/>
      <c r="I28" s="683"/>
      <c r="J28" s="683"/>
      <c r="K28" s="683"/>
      <c r="L28" s="683"/>
      <c r="M28" s="683"/>
      <c r="N28" s="683"/>
      <c r="O28" s="683"/>
      <c r="P28" s="683"/>
      <c r="Q28" s="684"/>
      <c r="R28" s="596" t="s">
        <v>234</v>
      </c>
      <c r="S28" s="599"/>
      <c r="T28" s="599"/>
      <c r="U28" s="599"/>
      <c r="V28" s="599"/>
      <c r="W28" s="599"/>
      <c r="X28" s="599"/>
      <c r="Y28" s="600"/>
      <c r="Z28" s="653" t="s">
        <v>234</v>
      </c>
      <c r="AA28" s="653"/>
      <c r="AB28" s="653"/>
      <c r="AC28" s="653"/>
      <c r="AD28" s="654" t="s">
        <v>234</v>
      </c>
      <c r="AE28" s="654"/>
      <c r="AF28" s="654"/>
      <c r="AG28" s="654"/>
      <c r="AH28" s="654"/>
      <c r="AI28" s="654"/>
      <c r="AJ28" s="654"/>
      <c r="AK28" s="654"/>
      <c r="AL28" s="601" t="s">
        <v>238</v>
      </c>
      <c r="AM28" s="602"/>
      <c r="AN28" s="602"/>
      <c r="AO28" s="655"/>
      <c r="AP28" s="608"/>
      <c r="AQ28" s="609"/>
      <c r="AR28" s="609"/>
      <c r="AS28" s="609"/>
      <c r="AT28" s="609"/>
      <c r="AU28" s="609"/>
      <c r="AV28" s="609"/>
      <c r="AW28" s="609"/>
      <c r="AX28" s="609"/>
      <c r="AY28" s="609"/>
      <c r="AZ28" s="609"/>
      <c r="BA28" s="609"/>
      <c r="BB28" s="609"/>
      <c r="BC28" s="609"/>
      <c r="BD28" s="609"/>
      <c r="BE28" s="609"/>
      <c r="BF28" s="610"/>
      <c r="BG28" s="596"/>
      <c r="BH28" s="599"/>
      <c r="BI28" s="599"/>
      <c r="BJ28" s="599"/>
      <c r="BK28" s="599"/>
      <c r="BL28" s="599"/>
      <c r="BM28" s="599"/>
      <c r="BN28" s="600"/>
      <c r="BO28" s="653"/>
      <c r="BP28" s="653"/>
      <c r="BQ28" s="653"/>
      <c r="BR28" s="653"/>
      <c r="BS28" s="654"/>
      <c r="BT28" s="654"/>
      <c r="BU28" s="654"/>
      <c r="BV28" s="654"/>
      <c r="BW28" s="654"/>
      <c r="BX28" s="654"/>
      <c r="BY28" s="654"/>
      <c r="BZ28" s="654"/>
      <c r="CA28" s="654"/>
      <c r="CB28" s="681"/>
      <c r="CD28" s="593" t="s">
        <v>298</v>
      </c>
      <c r="CE28" s="594"/>
      <c r="CF28" s="594"/>
      <c r="CG28" s="594"/>
      <c r="CH28" s="594"/>
      <c r="CI28" s="594"/>
      <c r="CJ28" s="594"/>
      <c r="CK28" s="594"/>
      <c r="CL28" s="594"/>
      <c r="CM28" s="594"/>
      <c r="CN28" s="594"/>
      <c r="CO28" s="594"/>
      <c r="CP28" s="594"/>
      <c r="CQ28" s="595"/>
      <c r="CR28" s="596">
        <v>559978</v>
      </c>
      <c r="CS28" s="599"/>
      <c r="CT28" s="599"/>
      <c r="CU28" s="599"/>
      <c r="CV28" s="599"/>
      <c r="CW28" s="599"/>
      <c r="CX28" s="599"/>
      <c r="CY28" s="600"/>
      <c r="CZ28" s="601">
        <v>9.1</v>
      </c>
      <c r="DA28" s="630"/>
      <c r="DB28" s="630"/>
      <c r="DC28" s="631"/>
      <c r="DD28" s="604">
        <v>535359</v>
      </c>
      <c r="DE28" s="599"/>
      <c r="DF28" s="599"/>
      <c r="DG28" s="599"/>
      <c r="DH28" s="599"/>
      <c r="DI28" s="599"/>
      <c r="DJ28" s="599"/>
      <c r="DK28" s="600"/>
      <c r="DL28" s="604">
        <v>535359</v>
      </c>
      <c r="DM28" s="599"/>
      <c r="DN28" s="599"/>
      <c r="DO28" s="599"/>
      <c r="DP28" s="599"/>
      <c r="DQ28" s="599"/>
      <c r="DR28" s="599"/>
      <c r="DS28" s="599"/>
      <c r="DT28" s="599"/>
      <c r="DU28" s="599"/>
      <c r="DV28" s="600"/>
      <c r="DW28" s="601">
        <v>12.7</v>
      </c>
      <c r="DX28" s="630"/>
      <c r="DY28" s="630"/>
      <c r="DZ28" s="630"/>
      <c r="EA28" s="630"/>
      <c r="EB28" s="630"/>
      <c r="EC28" s="632"/>
    </row>
    <row r="29" spans="2:133" ht="11.25" customHeight="1">
      <c r="B29" s="593" t="s">
        <v>299</v>
      </c>
      <c r="C29" s="594"/>
      <c r="D29" s="594"/>
      <c r="E29" s="594"/>
      <c r="F29" s="594"/>
      <c r="G29" s="594"/>
      <c r="H29" s="594"/>
      <c r="I29" s="594"/>
      <c r="J29" s="594"/>
      <c r="K29" s="594"/>
      <c r="L29" s="594"/>
      <c r="M29" s="594"/>
      <c r="N29" s="594"/>
      <c r="O29" s="594"/>
      <c r="P29" s="594"/>
      <c r="Q29" s="595"/>
      <c r="R29" s="596">
        <v>452873</v>
      </c>
      <c r="S29" s="599"/>
      <c r="T29" s="599"/>
      <c r="U29" s="599"/>
      <c r="V29" s="599"/>
      <c r="W29" s="599"/>
      <c r="X29" s="599"/>
      <c r="Y29" s="600"/>
      <c r="Z29" s="653">
        <v>7.3</v>
      </c>
      <c r="AA29" s="653"/>
      <c r="AB29" s="653"/>
      <c r="AC29" s="653"/>
      <c r="AD29" s="654" t="s">
        <v>234</v>
      </c>
      <c r="AE29" s="654"/>
      <c r="AF29" s="654"/>
      <c r="AG29" s="654"/>
      <c r="AH29" s="654"/>
      <c r="AI29" s="654"/>
      <c r="AJ29" s="654"/>
      <c r="AK29" s="654"/>
      <c r="AL29" s="601" t="s">
        <v>238</v>
      </c>
      <c r="AM29" s="602"/>
      <c r="AN29" s="602"/>
      <c r="AO29" s="655"/>
      <c r="AP29" s="665" t="s">
        <v>217</v>
      </c>
      <c r="AQ29" s="666"/>
      <c r="AR29" s="666"/>
      <c r="AS29" s="666"/>
      <c r="AT29" s="666"/>
      <c r="AU29" s="666"/>
      <c r="AV29" s="666"/>
      <c r="AW29" s="666"/>
      <c r="AX29" s="666"/>
      <c r="AY29" s="666"/>
      <c r="AZ29" s="666"/>
      <c r="BA29" s="666"/>
      <c r="BB29" s="666"/>
      <c r="BC29" s="666"/>
      <c r="BD29" s="666"/>
      <c r="BE29" s="666"/>
      <c r="BF29" s="667"/>
      <c r="BG29" s="665" t="s">
        <v>300</v>
      </c>
      <c r="BH29" s="679"/>
      <c r="BI29" s="679"/>
      <c r="BJ29" s="679"/>
      <c r="BK29" s="679"/>
      <c r="BL29" s="679"/>
      <c r="BM29" s="679"/>
      <c r="BN29" s="679"/>
      <c r="BO29" s="679"/>
      <c r="BP29" s="679"/>
      <c r="BQ29" s="680"/>
      <c r="BR29" s="665" t="s">
        <v>301</v>
      </c>
      <c r="BS29" s="679"/>
      <c r="BT29" s="679"/>
      <c r="BU29" s="679"/>
      <c r="BV29" s="679"/>
      <c r="BW29" s="679"/>
      <c r="BX29" s="679"/>
      <c r="BY29" s="679"/>
      <c r="BZ29" s="679"/>
      <c r="CA29" s="679"/>
      <c r="CB29" s="680"/>
      <c r="CD29" s="624" t="s">
        <v>302</v>
      </c>
      <c r="CE29" s="625"/>
      <c r="CF29" s="593" t="s">
        <v>65</v>
      </c>
      <c r="CG29" s="594"/>
      <c r="CH29" s="594"/>
      <c r="CI29" s="594"/>
      <c r="CJ29" s="594"/>
      <c r="CK29" s="594"/>
      <c r="CL29" s="594"/>
      <c r="CM29" s="594"/>
      <c r="CN29" s="594"/>
      <c r="CO29" s="594"/>
      <c r="CP29" s="594"/>
      <c r="CQ29" s="595"/>
      <c r="CR29" s="596">
        <v>559765</v>
      </c>
      <c r="CS29" s="597"/>
      <c r="CT29" s="597"/>
      <c r="CU29" s="597"/>
      <c r="CV29" s="597"/>
      <c r="CW29" s="597"/>
      <c r="CX29" s="597"/>
      <c r="CY29" s="598"/>
      <c r="CZ29" s="601">
        <v>9.1</v>
      </c>
      <c r="DA29" s="630"/>
      <c r="DB29" s="630"/>
      <c r="DC29" s="631"/>
      <c r="DD29" s="604">
        <v>535146</v>
      </c>
      <c r="DE29" s="597"/>
      <c r="DF29" s="597"/>
      <c r="DG29" s="597"/>
      <c r="DH29" s="597"/>
      <c r="DI29" s="597"/>
      <c r="DJ29" s="597"/>
      <c r="DK29" s="598"/>
      <c r="DL29" s="604">
        <v>535146</v>
      </c>
      <c r="DM29" s="597"/>
      <c r="DN29" s="597"/>
      <c r="DO29" s="597"/>
      <c r="DP29" s="597"/>
      <c r="DQ29" s="597"/>
      <c r="DR29" s="597"/>
      <c r="DS29" s="597"/>
      <c r="DT29" s="597"/>
      <c r="DU29" s="597"/>
      <c r="DV29" s="598"/>
      <c r="DW29" s="601">
        <v>12.7</v>
      </c>
      <c r="DX29" s="630"/>
      <c r="DY29" s="630"/>
      <c r="DZ29" s="630"/>
      <c r="EA29" s="630"/>
      <c r="EB29" s="630"/>
      <c r="EC29" s="632"/>
    </row>
    <row r="30" spans="2:133" ht="11.25" customHeight="1">
      <c r="B30" s="593" t="s">
        <v>303</v>
      </c>
      <c r="C30" s="594"/>
      <c r="D30" s="594"/>
      <c r="E30" s="594"/>
      <c r="F30" s="594"/>
      <c r="G30" s="594"/>
      <c r="H30" s="594"/>
      <c r="I30" s="594"/>
      <c r="J30" s="594"/>
      <c r="K30" s="594"/>
      <c r="L30" s="594"/>
      <c r="M30" s="594"/>
      <c r="N30" s="594"/>
      <c r="O30" s="594"/>
      <c r="P30" s="594"/>
      <c r="Q30" s="595"/>
      <c r="R30" s="596">
        <v>7499</v>
      </c>
      <c r="S30" s="599"/>
      <c r="T30" s="599"/>
      <c r="U30" s="599"/>
      <c r="V30" s="599"/>
      <c r="W30" s="599"/>
      <c r="X30" s="599"/>
      <c r="Y30" s="600"/>
      <c r="Z30" s="653">
        <v>0.1</v>
      </c>
      <c r="AA30" s="653"/>
      <c r="AB30" s="653"/>
      <c r="AC30" s="653"/>
      <c r="AD30" s="654">
        <v>4339</v>
      </c>
      <c r="AE30" s="654"/>
      <c r="AF30" s="654"/>
      <c r="AG30" s="654"/>
      <c r="AH30" s="654"/>
      <c r="AI30" s="654"/>
      <c r="AJ30" s="654"/>
      <c r="AK30" s="654"/>
      <c r="AL30" s="601">
        <v>0.1</v>
      </c>
      <c r="AM30" s="602"/>
      <c r="AN30" s="602"/>
      <c r="AO30" s="655"/>
      <c r="AP30" s="674" t="s">
        <v>304</v>
      </c>
      <c r="AQ30" s="675"/>
      <c r="AR30" s="675"/>
      <c r="AS30" s="675"/>
      <c r="AT30" s="676" t="s">
        <v>305</v>
      </c>
      <c r="AU30" s="198"/>
      <c r="AV30" s="198"/>
      <c r="AW30" s="198"/>
      <c r="AX30" s="662" t="s">
        <v>183</v>
      </c>
      <c r="AY30" s="663"/>
      <c r="AZ30" s="663"/>
      <c r="BA30" s="663"/>
      <c r="BB30" s="663"/>
      <c r="BC30" s="663"/>
      <c r="BD30" s="663"/>
      <c r="BE30" s="663"/>
      <c r="BF30" s="664"/>
      <c r="BG30" s="670">
        <v>99.4</v>
      </c>
      <c r="BH30" s="671"/>
      <c r="BI30" s="671"/>
      <c r="BJ30" s="671"/>
      <c r="BK30" s="671"/>
      <c r="BL30" s="671"/>
      <c r="BM30" s="672">
        <v>96.6</v>
      </c>
      <c r="BN30" s="671"/>
      <c r="BO30" s="671"/>
      <c r="BP30" s="671"/>
      <c r="BQ30" s="673"/>
      <c r="BR30" s="670">
        <v>99.4</v>
      </c>
      <c r="BS30" s="671"/>
      <c r="BT30" s="671"/>
      <c r="BU30" s="671"/>
      <c r="BV30" s="671"/>
      <c r="BW30" s="671"/>
      <c r="BX30" s="672">
        <v>96.2</v>
      </c>
      <c r="BY30" s="671"/>
      <c r="BZ30" s="671"/>
      <c r="CA30" s="671"/>
      <c r="CB30" s="673"/>
      <c r="CD30" s="626"/>
      <c r="CE30" s="627"/>
      <c r="CF30" s="593" t="s">
        <v>306</v>
      </c>
      <c r="CG30" s="594"/>
      <c r="CH30" s="594"/>
      <c r="CI30" s="594"/>
      <c r="CJ30" s="594"/>
      <c r="CK30" s="594"/>
      <c r="CL30" s="594"/>
      <c r="CM30" s="594"/>
      <c r="CN30" s="594"/>
      <c r="CO30" s="594"/>
      <c r="CP30" s="594"/>
      <c r="CQ30" s="595"/>
      <c r="CR30" s="596">
        <v>503782</v>
      </c>
      <c r="CS30" s="599"/>
      <c r="CT30" s="599"/>
      <c r="CU30" s="599"/>
      <c r="CV30" s="599"/>
      <c r="CW30" s="599"/>
      <c r="CX30" s="599"/>
      <c r="CY30" s="600"/>
      <c r="CZ30" s="601">
        <v>8.1999999999999993</v>
      </c>
      <c r="DA30" s="630"/>
      <c r="DB30" s="630"/>
      <c r="DC30" s="631"/>
      <c r="DD30" s="604">
        <v>479838</v>
      </c>
      <c r="DE30" s="599"/>
      <c r="DF30" s="599"/>
      <c r="DG30" s="599"/>
      <c r="DH30" s="599"/>
      <c r="DI30" s="599"/>
      <c r="DJ30" s="599"/>
      <c r="DK30" s="600"/>
      <c r="DL30" s="604">
        <v>479838</v>
      </c>
      <c r="DM30" s="599"/>
      <c r="DN30" s="599"/>
      <c r="DO30" s="599"/>
      <c r="DP30" s="599"/>
      <c r="DQ30" s="599"/>
      <c r="DR30" s="599"/>
      <c r="DS30" s="599"/>
      <c r="DT30" s="599"/>
      <c r="DU30" s="599"/>
      <c r="DV30" s="600"/>
      <c r="DW30" s="601">
        <v>11.4</v>
      </c>
      <c r="DX30" s="630"/>
      <c r="DY30" s="630"/>
      <c r="DZ30" s="630"/>
      <c r="EA30" s="630"/>
      <c r="EB30" s="630"/>
      <c r="EC30" s="632"/>
    </row>
    <row r="31" spans="2:133" ht="11.25" customHeight="1">
      <c r="B31" s="593" t="s">
        <v>307</v>
      </c>
      <c r="C31" s="594"/>
      <c r="D31" s="594"/>
      <c r="E31" s="594"/>
      <c r="F31" s="594"/>
      <c r="G31" s="594"/>
      <c r="H31" s="594"/>
      <c r="I31" s="594"/>
      <c r="J31" s="594"/>
      <c r="K31" s="594"/>
      <c r="L31" s="594"/>
      <c r="M31" s="594"/>
      <c r="N31" s="594"/>
      <c r="O31" s="594"/>
      <c r="P31" s="594"/>
      <c r="Q31" s="595"/>
      <c r="R31" s="596">
        <v>34530</v>
      </c>
      <c r="S31" s="599"/>
      <c r="T31" s="599"/>
      <c r="U31" s="599"/>
      <c r="V31" s="599"/>
      <c r="W31" s="599"/>
      <c r="X31" s="599"/>
      <c r="Y31" s="600"/>
      <c r="Z31" s="653">
        <v>0.6</v>
      </c>
      <c r="AA31" s="653"/>
      <c r="AB31" s="653"/>
      <c r="AC31" s="653"/>
      <c r="AD31" s="654" t="s">
        <v>170</v>
      </c>
      <c r="AE31" s="654"/>
      <c r="AF31" s="654"/>
      <c r="AG31" s="654"/>
      <c r="AH31" s="654"/>
      <c r="AI31" s="654"/>
      <c r="AJ31" s="654"/>
      <c r="AK31" s="654"/>
      <c r="AL31" s="601" t="s">
        <v>234</v>
      </c>
      <c r="AM31" s="602"/>
      <c r="AN31" s="602"/>
      <c r="AO31" s="655"/>
      <c r="AP31" s="638"/>
      <c r="AQ31" s="639"/>
      <c r="AR31" s="639"/>
      <c r="AS31" s="639"/>
      <c r="AT31" s="677"/>
      <c r="AU31" s="194" t="s">
        <v>308</v>
      </c>
      <c r="AX31" s="593" t="s">
        <v>309</v>
      </c>
      <c r="AY31" s="594"/>
      <c r="AZ31" s="594"/>
      <c r="BA31" s="594"/>
      <c r="BB31" s="594"/>
      <c r="BC31" s="594"/>
      <c r="BD31" s="594"/>
      <c r="BE31" s="594"/>
      <c r="BF31" s="595"/>
      <c r="BG31" s="669">
        <v>99.2</v>
      </c>
      <c r="BH31" s="597"/>
      <c r="BI31" s="597"/>
      <c r="BJ31" s="597"/>
      <c r="BK31" s="597"/>
      <c r="BL31" s="597"/>
      <c r="BM31" s="602">
        <v>96.8</v>
      </c>
      <c r="BN31" s="597"/>
      <c r="BO31" s="597"/>
      <c r="BP31" s="597"/>
      <c r="BQ31" s="636"/>
      <c r="BR31" s="669">
        <v>99.3</v>
      </c>
      <c r="BS31" s="597"/>
      <c r="BT31" s="597"/>
      <c r="BU31" s="597"/>
      <c r="BV31" s="597"/>
      <c r="BW31" s="597"/>
      <c r="BX31" s="602">
        <v>96.2</v>
      </c>
      <c r="BY31" s="597"/>
      <c r="BZ31" s="597"/>
      <c r="CA31" s="597"/>
      <c r="CB31" s="636"/>
      <c r="CD31" s="626"/>
      <c r="CE31" s="627"/>
      <c r="CF31" s="593" t="s">
        <v>310</v>
      </c>
      <c r="CG31" s="594"/>
      <c r="CH31" s="594"/>
      <c r="CI31" s="594"/>
      <c r="CJ31" s="594"/>
      <c r="CK31" s="594"/>
      <c r="CL31" s="594"/>
      <c r="CM31" s="594"/>
      <c r="CN31" s="594"/>
      <c r="CO31" s="594"/>
      <c r="CP31" s="594"/>
      <c r="CQ31" s="595"/>
      <c r="CR31" s="596">
        <v>55983</v>
      </c>
      <c r="CS31" s="597"/>
      <c r="CT31" s="597"/>
      <c r="CU31" s="597"/>
      <c r="CV31" s="597"/>
      <c r="CW31" s="597"/>
      <c r="CX31" s="597"/>
      <c r="CY31" s="598"/>
      <c r="CZ31" s="601">
        <v>0.9</v>
      </c>
      <c r="DA31" s="630"/>
      <c r="DB31" s="630"/>
      <c r="DC31" s="631"/>
      <c r="DD31" s="604">
        <v>55308</v>
      </c>
      <c r="DE31" s="597"/>
      <c r="DF31" s="597"/>
      <c r="DG31" s="597"/>
      <c r="DH31" s="597"/>
      <c r="DI31" s="597"/>
      <c r="DJ31" s="597"/>
      <c r="DK31" s="598"/>
      <c r="DL31" s="604">
        <v>55308</v>
      </c>
      <c r="DM31" s="597"/>
      <c r="DN31" s="597"/>
      <c r="DO31" s="597"/>
      <c r="DP31" s="597"/>
      <c r="DQ31" s="597"/>
      <c r="DR31" s="597"/>
      <c r="DS31" s="597"/>
      <c r="DT31" s="597"/>
      <c r="DU31" s="597"/>
      <c r="DV31" s="598"/>
      <c r="DW31" s="601">
        <v>1.3</v>
      </c>
      <c r="DX31" s="630"/>
      <c r="DY31" s="630"/>
      <c r="DZ31" s="630"/>
      <c r="EA31" s="630"/>
      <c r="EB31" s="630"/>
      <c r="EC31" s="632"/>
    </row>
    <row r="32" spans="2:133" ht="11.25" customHeight="1">
      <c r="B32" s="593" t="s">
        <v>311</v>
      </c>
      <c r="C32" s="594"/>
      <c r="D32" s="594"/>
      <c r="E32" s="594"/>
      <c r="F32" s="594"/>
      <c r="G32" s="594"/>
      <c r="H32" s="594"/>
      <c r="I32" s="594"/>
      <c r="J32" s="594"/>
      <c r="K32" s="594"/>
      <c r="L32" s="594"/>
      <c r="M32" s="594"/>
      <c r="N32" s="594"/>
      <c r="O32" s="594"/>
      <c r="P32" s="594"/>
      <c r="Q32" s="595"/>
      <c r="R32" s="596">
        <v>207570</v>
      </c>
      <c r="S32" s="599"/>
      <c r="T32" s="599"/>
      <c r="U32" s="599"/>
      <c r="V32" s="599"/>
      <c r="W32" s="599"/>
      <c r="X32" s="599"/>
      <c r="Y32" s="600"/>
      <c r="Z32" s="653">
        <v>3.3</v>
      </c>
      <c r="AA32" s="653"/>
      <c r="AB32" s="653"/>
      <c r="AC32" s="653"/>
      <c r="AD32" s="654" t="s">
        <v>234</v>
      </c>
      <c r="AE32" s="654"/>
      <c r="AF32" s="654"/>
      <c r="AG32" s="654"/>
      <c r="AH32" s="654"/>
      <c r="AI32" s="654"/>
      <c r="AJ32" s="654"/>
      <c r="AK32" s="654"/>
      <c r="AL32" s="601" t="s">
        <v>238</v>
      </c>
      <c r="AM32" s="602"/>
      <c r="AN32" s="602"/>
      <c r="AO32" s="655"/>
      <c r="AP32" s="640"/>
      <c r="AQ32" s="641"/>
      <c r="AR32" s="641"/>
      <c r="AS32" s="641"/>
      <c r="AT32" s="678"/>
      <c r="AU32" s="199"/>
      <c r="AV32" s="199"/>
      <c r="AW32" s="199"/>
      <c r="AX32" s="608" t="s">
        <v>312</v>
      </c>
      <c r="AY32" s="609"/>
      <c r="AZ32" s="609"/>
      <c r="BA32" s="609"/>
      <c r="BB32" s="609"/>
      <c r="BC32" s="609"/>
      <c r="BD32" s="609"/>
      <c r="BE32" s="609"/>
      <c r="BF32" s="610"/>
      <c r="BG32" s="668">
        <v>99.4</v>
      </c>
      <c r="BH32" s="612"/>
      <c r="BI32" s="612"/>
      <c r="BJ32" s="612"/>
      <c r="BK32" s="612"/>
      <c r="BL32" s="612"/>
      <c r="BM32" s="651">
        <v>96.2</v>
      </c>
      <c r="BN32" s="612"/>
      <c r="BO32" s="612"/>
      <c r="BP32" s="612"/>
      <c r="BQ32" s="646"/>
      <c r="BR32" s="668">
        <v>99.4</v>
      </c>
      <c r="BS32" s="612"/>
      <c r="BT32" s="612"/>
      <c r="BU32" s="612"/>
      <c r="BV32" s="612"/>
      <c r="BW32" s="612"/>
      <c r="BX32" s="651">
        <v>95.8</v>
      </c>
      <c r="BY32" s="612"/>
      <c r="BZ32" s="612"/>
      <c r="CA32" s="612"/>
      <c r="CB32" s="646"/>
      <c r="CD32" s="628"/>
      <c r="CE32" s="629"/>
      <c r="CF32" s="593" t="s">
        <v>313</v>
      </c>
      <c r="CG32" s="594"/>
      <c r="CH32" s="594"/>
      <c r="CI32" s="594"/>
      <c r="CJ32" s="594"/>
      <c r="CK32" s="594"/>
      <c r="CL32" s="594"/>
      <c r="CM32" s="594"/>
      <c r="CN32" s="594"/>
      <c r="CO32" s="594"/>
      <c r="CP32" s="594"/>
      <c r="CQ32" s="595"/>
      <c r="CR32" s="596">
        <v>213</v>
      </c>
      <c r="CS32" s="599"/>
      <c r="CT32" s="599"/>
      <c r="CU32" s="599"/>
      <c r="CV32" s="599"/>
      <c r="CW32" s="599"/>
      <c r="CX32" s="599"/>
      <c r="CY32" s="600"/>
      <c r="CZ32" s="601">
        <v>0</v>
      </c>
      <c r="DA32" s="630"/>
      <c r="DB32" s="630"/>
      <c r="DC32" s="631"/>
      <c r="DD32" s="604">
        <v>213</v>
      </c>
      <c r="DE32" s="599"/>
      <c r="DF32" s="599"/>
      <c r="DG32" s="599"/>
      <c r="DH32" s="599"/>
      <c r="DI32" s="599"/>
      <c r="DJ32" s="599"/>
      <c r="DK32" s="600"/>
      <c r="DL32" s="604">
        <v>213</v>
      </c>
      <c r="DM32" s="599"/>
      <c r="DN32" s="599"/>
      <c r="DO32" s="599"/>
      <c r="DP32" s="599"/>
      <c r="DQ32" s="599"/>
      <c r="DR32" s="599"/>
      <c r="DS32" s="599"/>
      <c r="DT32" s="599"/>
      <c r="DU32" s="599"/>
      <c r="DV32" s="600"/>
      <c r="DW32" s="601">
        <v>0</v>
      </c>
      <c r="DX32" s="630"/>
      <c r="DY32" s="630"/>
      <c r="DZ32" s="630"/>
      <c r="EA32" s="630"/>
      <c r="EB32" s="630"/>
      <c r="EC32" s="632"/>
    </row>
    <row r="33" spans="2:133" ht="11.25" customHeight="1">
      <c r="B33" s="593" t="s">
        <v>314</v>
      </c>
      <c r="C33" s="594"/>
      <c r="D33" s="594"/>
      <c r="E33" s="594"/>
      <c r="F33" s="594"/>
      <c r="G33" s="594"/>
      <c r="H33" s="594"/>
      <c r="I33" s="594"/>
      <c r="J33" s="594"/>
      <c r="K33" s="594"/>
      <c r="L33" s="594"/>
      <c r="M33" s="594"/>
      <c r="N33" s="594"/>
      <c r="O33" s="594"/>
      <c r="P33" s="594"/>
      <c r="Q33" s="595"/>
      <c r="R33" s="596">
        <v>35179</v>
      </c>
      <c r="S33" s="599"/>
      <c r="T33" s="599"/>
      <c r="U33" s="599"/>
      <c r="V33" s="599"/>
      <c r="W33" s="599"/>
      <c r="X33" s="599"/>
      <c r="Y33" s="600"/>
      <c r="Z33" s="653">
        <v>0.6</v>
      </c>
      <c r="AA33" s="653"/>
      <c r="AB33" s="653"/>
      <c r="AC33" s="653"/>
      <c r="AD33" s="654" t="s">
        <v>170</v>
      </c>
      <c r="AE33" s="654"/>
      <c r="AF33" s="654"/>
      <c r="AG33" s="654"/>
      <c r="AH33" s="654"/>
      <c r="AI33" s="654"/>
      <c r="AJ33" s="654"/>
      <c r="AK33" s="654"/>
      <c r="AL33" s="601" t="s">
        <v>234</v>
      </c>
      <c r="AM33" s="602"/>
      <c r="AN33" s="602"/>
      <c r="AO33" s="655"/>
      <c r="AP33" s="202"/>
      <c r="AQ33" s="203"/>
      <c r="AS33" s="198"/>
      <c r="AT33" s="198"/>
      <c r="AU33" s="198"/>
      <c r="AV33" s="198"/>
      <c r="AW33" s="198"/>
      <c r="AX33" s="198"/>
      <c r="AY33" s="198"/>
      <c r="AZ33" s="198"/>
      <c r="BA33" s="198"/>
      <c r="BB33" s="198"/>
      <c r="BC33" s="198"/>
      <c r="BD33" s="198"/>
      <c r="BE33" s="198"/>
      <c r="BF33" s="198"/>
      <c r="BG33" s="203"/>
      <c r="BH33" s="203"/>
      <c r="BI33" s="203"/>
      <c r="BJ33" s="203"/>
      <c r="BK33" s="203"/>
      <c r="BL33" s="203"/>
      <c r="BM33" s="203"/>
      <c r="BN33" s="203"/>
      <c r="BO33" s="203"/>
      <c r="BP33" s="203"/>
      <c r="BQ33" s="203"/>
      <c r="BR33" s="203"/>
      <c r="BS33" s="203"/>
      <c r="BT33" s="203"/>
      <c r="BU33" s="203"/>
      <c r="BV33" s="203"/>
      <c r="BW33" s="203"/>
      <c r="BX33" s="203"/>
      <c r="BY33" s="203"/>
      <c r="BZ33" s="203"/>
      <c r="CA33" s="203"/>
      <c r="CB33" s="203"/>
      <c r="CD33" s="593" t="s">
        <v>315</v>
      </c>
      <c r="CE33" s="594"/>
      <c r="CF33" s="594"/>
      <c r="CG33" s="594"/>
      <c r="CH33" s="594"/>
      <c r="CI33" s="594"/>
      <c r="CJ33" s="594"/>
      <c r="CK33" s="594"/>
      <c r="CL33" s="594"/>
      <c r="CM33" s="594"/>
      <c r="CN33" s="594"/>
      <c r="CO33" s="594"/>
      <c r="CP33" s="594"/>
      <c r="CQ33" s="595"/>
      <c r="CR33" s="596">
        <v>2994261</v>
      </c>
      <c r="CS33" s="597"/>
      <c r="CT33" s="597"/>
      <c r="CU33" s="597"/>
      <c r="CV33" s="597"/>
      <c r="CW33" s="597"/>
      <c r="CX33" s="597"/>
      <c r="CY33" s="598"/>
      <c r="CZ33" s="601">
        <v>48.9</v>
      </c>
      <c r="DA33" s="630"/>
      <c r="DB33" s="630"/>
      <c r="DC33" s="631"/>
      <c r="DD33" s="604">
        <v>2555406</v>
      </c>
      <c r="DE33" s="597"/>
      <c r="DF33" s="597"/>
      <c r="DG33" s="597"/>
      <c r="DH33" s="597"/>
      <c r="DI33" s="597"/>
      <c r="DJ33" s="597"/>
      <c r="DK33" s="598"/>
      <c r="DL33" s="604">
        <v>2301304</v>
      </c>
      <c r="DM33" s="597"/>
      <c r="DN33" s="597"/>
      <c r="DO33" s="597"/>
      <c r="DP33" s="597"/>
      <c r="DQ33" s="597"/>
      <c r="DR33" s="597"/>
      <c r="DS33" s="597"/>
      <c r="DT33" s="597"/>
      <c r="DU33" s="597"/>
      <c r="DV33" s="598"/>
      <c r="DW33" s="601">
        <v>54.5</v>
      </c>
      <c r="DX33" s="630"/>
      <c r="DY33" s="630"/>
      <c r="DZ33" s="630"/>
      <c r="EA33" s="630"/>
      <c r="EB33" s="630"/>
      <c r="EC33" s="632"/>
    </row>
    <row r="34" spans="2:133" ht="11.25" customHeight="1">
      <c r="B34" s="593" t="s">
        <v>316</v>
      </c>
      <c r="C34" s="594"/>
      <c r="D34" s="594"/>
      <c r="E34" s="594"/>
      <c r="F34" s="594"/>
      <c r="G34" s="594"/>
      <c r="H34" s="594"/>
      <c r="I34" s="594"/>
      <c r="J34" s="594"/>
      <c r="K34" s="594"/>
      <c r="L34" s="594"/>
      <c r="M34" s="594"/>
      <c r="N34" s="594"/>
      <c r="O34" s="594"/>
      <c r="P34" s="594"/>
      <c r="Q34" s="595"/>
      <c r="R34" s="596">
        <v>146074</v>
      </c>
      <c r="S34" s="599"/>
      <c r="T34" s="599"/>
      <c r="U34" s="599"/>
      <c r="V34" s="599"/>
      <c r="W34" s="599"/>
      <c r="X34" s="599"/>
      <c r="Y34" s="600"/>
      <c r="Z34" s="653">
        <v>2.2999999999999998</v>
      </c>
      <c r="AA34" s="653"/>
      <c r="AB34" s="653"/>
      <c r="AC34" s="653"/>
      <c r="AD34" s="654">
        <v>13</v>
      </c>
      <c r="AE34" s="654"/>
      <c r="AF34" s="654"/>
      <c r="AG34" s="654"/>
      <c r="AH34" s="654"/>
      <c r="AI34" s="654"/>
      <c r="AJ34" s="654"/>
      <c r="AK34" s="654"/>
      <c r="AL34" s="601">
        <v>0</v>
      </c>
      <c r="AM34" s="602"/>
      <c r="AN34" s="602"/>
      <c r="AO34" s="655"/>
      <c r="AP34" s="204"/>
      <c r="AQ34" s="665" t="s">
        <v>317</v>
      </c>
      <c r="AR34" s="666"/>
      <c r="AS34" s="666"/>
      <c r="AT34" s="666"/>
      <c r="AU34" s="666"/>
      <c r="AV34" s="666"/>
      <c r="AW34" s="666"/>
      <c r="AX34" s="666"/>
      <c r="AY34" s="666"/>
      <c r="AZ34" s="666"/>
      <c r="BA34" s="666"/>
      <c r="BB34" s="666"/>
      <c r="BC34" s="666"/>
      <c r="BD34" s="666"/>
      <c r="BE34" s="666"/>
      <c r="BF34" s="667"/>
      <c r="BG34" s="665" t="s">
        <v>318</v>
      </c>
      <c r="BH34" s="666"/>
      <c r="BI34" s="666"/>
      <c r="BJ34" s="666"/>
      <c r="BK34" s="666"/>
      <c r="BL34" s="666"/>
      <c r="BM34" s="666"/>
      <c r="BN34" s="666"/>
      <c r="BO34" s="666"/>
      <c r="BP34" s="666"/>
      <c r="BQ34" s="666"/>
      <c r="BR34" s="666"/>
      <c r="BS34" s="666"/>
      <c r="BT34" s="666"/>
      <c r="BU34" s="666"/>
      <c r="BV34" s="666"/>
      <c r="BW34" s="666"/>
      <c r="BX34" s="666"/>
      <c r="BY34" s="666"/>
      <c r="BZ34" s="666"/>
      <c r="CA34" s="666"/>
      <c r="CB34" s="667"/>
      <c r="CD34" s="593" t="s">
        <v>319</v>
      </c>
      <c r="CE34" s="594"/>
      <c r="CF34" s="594"/>
      <c r="CG34" s="594"/>
      <c r="CH34" s="594"/>
      <c r="CI34" s="594"/>
      <c r="CJ34" s="594"/>
      <c r="CK34" s="594"/>
      <c r="CL34" s="594"/>
      <c r="CM34" s="594"/>
      <c r="CN34" s="594"/>
      <c r="CO34" s="594"/>
      <c r="CP34" s="594"/>
      <c r="CQ34" s="595"/>
      <c r="CR34" s="596">
        <v>832368</v>
      </c>
      <c r="CS34" s="599"/>
      <c r="CT34" s="599"/>
      <c r="CU34" s="599"/>
      <c r="CV34" s="599"/>
      <c r="CW34" s="599"/>
      <c r="CX34" s="599"/>
      <c r="CY34" s="600"/>
      <c r="CZ34" s="601">
        <v>13.6</v>
      </c>
      <c r="DA34" s="630"/>
      <c r="DB34" s="630"/>
      <c r="DC34" s="631"/>
      <c r="DD34" s="604">
        <v>659765</v>
      </c>
      <c r="DE34" s="599"/>
      <c r="DF34" s="599"/>
      <c r="DG34" s="599"/>
      <c r="DH34" s="599"/>
      <c r="DI34" s="599"/>
      <c r="DJ34" s="599"/>
      <c r="DK34" s="600"/>
      <c r="DL34" s="604">
        <v>561293</v>
      </c>
      <c r="DM34" s="599"/>
      <c r="DN34" s="599"/>
      <c r="DO34" s="599"/>
      <c r="DP34" s="599"/>
      <c r="DQ34" s="599"/>
      <c r="DR34" s="599"/>
      <c r="DS34" s="599"/>
      <c r="DT34" s="599"/>
      <c r="DU34" s="599"/>
      <c r="DV34" s="600"/>
      <c r="DW34" s="601">
        <v>13.3</v>
      </c>
      <c r="DX34" s="630"/>
      <c r="DY34" s="630"/>
      <c r="DZ34" s="630"/>
      <c r="EA34" s="630"/>
      <c r="EB34" s="630"/>
      <c r="EC34" s="632"/>
    </row>
    <row r="35" spans="2:133" ht="11.25" customHeight="1">
      <c r="B35" s="593" t="s">
        <v>320</v>
      </c>
      <c r="C35" s="594"/>
      <c r="D35" s="594"/>
      <c r="E35" s="594"/>
      <c r="F35" s="594"/>
      <c r="G35" s="594"/>
      <c r="H35" s="594"/>
      <c r="I35" s="594"/>
      <c r="J35" s="594"/>
      <c r="K35" s="594"/>
      <c r="L35" s="594"/>
      <c r="M35" s="594"/>
      <c r="N35" s="594"/>
      <c r="O35" s="594"/>
      <c r="P35" s="594"/>
      <c r="Q35" s="595"/>
      <c r="R35" s="596">
        <v>460900</v>
      </c>
      <c r="S35" s="599"/>
      <c r="T35" s="599"/>
      <c r="U35" s="599"/>
      <c r="V35" s="599"/>
      <c r="W35" s="599"/>
      <c r="X35" s="599"/>
      <c r="Y35" s="600"/>
      <c r="Z35" s="653">
        <v>7.4</v>
      </c>
      <c r="AA35" s="653"/>
      <c r="AB35" s="653"/>
      <c r="AC35" s="653"/>
      <c r="AD35" s="654" t="s">
        <v>238</v>
      </c>
      <c r="AE35" s="654"/>
      <c r="AF35" s="654"/>
      <c r="AG35" s="654"/>
      <c r="AH35" s="654"/>
      <c r="AI35" s="654"/>
      <c r="AJ35" s="654"/>
      <c r="AK35" s="654"/>
      <c r="AL35" s="601" t="s">
        <v>170</v>
      </c>
      <c r="AM35" s="602"/>
      <c r="AN35" s="602"/>
      <c r="AO35" s="655"/>
      <c r="AP35" s="204"/>
      <c r="AQ35" s="659" t="s">
        <v>321</v>
      </c>
      <c r="AR35" s="660"/>
      <c r="AS35" s="660"/>
      <c r="AT35" s="660"/>
      <c r="AU35" s="660"/>
      <c r="AV35" s="660"/>
      <c r="AW35" s="660"/>
      <c r="AX35" s="660"/>
      <c r="AY35" s="661"/>
      <c r="AZ35" s="656">
        <v>1200756</v>
      </c>
      <c r="BA35" s="657"/>
      <c r="BB35" s="657"/>
      <c r="BC35" s="657"/>
      <c r="BD35" s="657"/>
      <c r="BE35" s="657"/>
      <c r="BF35" s="658"/>
      <c r="BG35" s="662" t="s">
        <v>322</v>
      </c>
      <c r="BH35" s="663"/>
      <c r="BI35" s="663"/>
      <c r="BJ35" s="663"/>
      <c r="BK35" s="663"/>
      <c r="BL35" s="663"/>
      <c r="BM35" s="663"/>
      <c r="BN35" s="663"/>
      <c r="BO35" s="663"/>
      <c r="BP35" s="663"/>
      <c r="BQ35" s="663"/>
      <c r="BR35" s="663"/>
      <c r="BS35" s="663"/>
      <c r="BT35" s="663"/>
      <c r="BU35" s="664"/>
      <c r="BV35" s="656">
        <v>96405</v>
      </c>
      <c r="BW35" s="657"/>
      <c r="BX35" s="657"/>
      <c r="BY35" s="657"/>
      <c r="BZ35" s="657"/>
      <c r="CA35" s="657"/>
      <c r="CB35" s="658"/>
      <c r="CD35" s="593" t="s">
        <v>323</v>
      </c>
      <c r="CE35" s="594"/>
      <c r="CF35" s="594"/>
      <c r="CG35" s="594"/>
      <c r="CH35" s="594"/>
      <c r="CI35" s="594"/>
      <c r="CJ35" s="594"/>
      <c r="CK35" s="594"/>
      <c r="CL35" s="594"/>
      <c r="CM35" s="594"/>
      <c r="CN35" s="594"/>
      <c r="CO35" s="594"/>
      <c r="CP35" s="594"/>
      <c r="CQ35" s="595"/>
      <c r="CR35" s="596">
        <v>20559</v>
      </c>
      <c r="CS35" s="597"/>
      <c r="CT35" s="597"/>
      <c r="CU35" s="597"/>
      <c r="CV35" s="597"/>
      <c r="CW35" s="597"/>
      <c r="CX35" s="597"/>
      <c r="CY35" s="598"/>
      <c r="CZ35" s="601">
        <v>0.3</v>
      </c>
      <c r="DA35" s="630"/>
      <c r="DB35" s="630"/>
      <c r="DC35" s="631"/>
      <c r="DD35" s="604">
        <v>14373</v>
      </c>
      <c r="DE35" s="597"/>
      <c r="DF35" s="597"/>
      <c r="DG35" s="597"/>
      <c r="DH35" s="597"/>
      <c r="DI35" s="597"/>
      <c r="DJ35" s="597"/>
      <c r="DK35" s="598"/>
      <c r="DL35" s="604">
        <v>6659</v>
      </c>
      <c r="DM35" s="597"/>
      <c r="DN35" s="597"/>
      <c r="DO35" s="597"/>
      <c r="DP35" s="597"/>
      <c r="DQ35" s="597"/>
      <c r="DR35" s="597"/>
      <c r="DS35" s="597"/>
      <c r="DT35" s="597"/>
      <c r="DU35" s="597"/>
      <c r="DV35" s="598"/>
      <c r="DW35" s="601">
        <v>0.2</v>
      </c>
      <c r="DX35" s="630"/>
      <c r="DY35" s="630"/>
      <c r="DZ35" s="630"/>
      <c r="EA35" s="630"/>
      <c r="EB35" s="630"/>
      <c r="EC35" s="632"/>
    </row>
    <row r="36" spans="2:133" ht="11.25" customHeight="1">
      <c r="B36" s="593" t="s">
        <v>324</v>
      </c>
      <c r="C36" s="594"/>
      <c r="D36" s="594"/>
      <c r="E36" s="594"/>
      <c r="F36" s="594"/>
      <c r="G36" s="594"/>
      <c r="H36" s="594"/>
      <c r="I36" s="594"/>
      <c r="J36" s="594"/>
      <c r="K36" s="594"/>
      <c r="L36" s="594"/>
      <c r="M36" s="594"/>
      <c r="N36" s="594"/>
      <c r="O36" s="594"/>
      <c r="P36" s="594"/>
      <c r="Q36" s="595"/>
      <c r="R36" s="596" t="s">
        <v>238</v>
      </c>
      <c r="S36" s="599"/>
      <c r="T36" s="599"/>
      <c r="U36" s="599"/>
      <c r="V36" s="599"/>
      <c r="W36" s="599"/>
      <c r="X36" s="599"/>
      <c r="Y36" s="600"/>
      <c r="Z36" s="653" t="s">
        <v>234</v>
      </c>
      <c r="AA36" s="653"/>
      <c r="AB36" s="653"/>
      <c r="AC36" s="653"/>
      <c r="AD36" s="654" t="s">
        <v>238</v>
      </c>
      <c r="AE36" s="654"/>
      <c r="AF36" s="654"/>
      <c r="AG36" s="654"/>
      <c r="AH36" s="654"/>
      <c r="AI36" s="654"/>
      <c r="AJ36" s="654"/>
      <c r="AK36" s="654"/>
      <c r="AL36" s="601" t="s">
        <v>234</v>
      </c>
      <c r="AM36" s="602"/>
      <c r="AN36" s="602"/>
      <c r="AO36" s="655"/>
      <c r="AQ36" s="633" t="s">
        <v>325</v>
      </c>
      <c r="AR36" s="634"/>
      <c r="AS36" s="634"/>
      <c r="AT36" s="634"/>
      <c r="AU36" s="634"/>
      <c r="AV36" s="634"/>
      <c r="AW36" s="634"/>
      <c r="AX36" s="634"/>
      <c r="AY36" s="635"/>
      <c r="AZ36" s="596">
        <v>448000</v>
      </c>
      <c r="BA36" s="599"/>
      <c r="BB36" s="599"/>
      <c r="BC36" s="599"/>
      <c r="BD36" s="597"/>
      <c r="BE36" s="597"/>
      <c r="BF36" s="636"/>
      <c r="BG36" s="593" t="s">
        <v>326</v>
      </c>
      <c r="BH36" s="594"/>
      <c r="BI36" s="594"/>
      <c r="BJ36" s="594"/>
      <c r="BK36" s="594"/>
      <c r="BL36" s="594"/>
      <c r="BM36" s="594"/>
      <c r="BN36" s="594"/>
      <c r="BO36" s="594"/>
      <c r="BP36" s="594"/>
      <c r="BQ36" s="594"/>
      <c r="BR36" s="594"/>
      <c r="BS36" s="594"/>
      <c r="BT36" s="594"/>
      <c r="BU36" s="595"/>
      <c r="BV36" s="596">
        <v>85837</v>
      </c>
      <c r="BW36" s="599"/>
      <c r="BX36" s="599"/>
      <c r="BY36" s="599"/>
      <c r="BZ36" s="599"/>
      <c r="CA36" s="599"/>
      <c r="CB36" s="637"/>
      <c r="CD36" s="593" t="s">
        <v>327</v>
      </c>
      <c r="CE36" s="594"/>
      <c r="CF36" s="594"/>
      <c r="CG36" s="594"/>
      <c r="CH36" s="594"/>
      <c r="CI36" s="594"/>
      <c r="CJ36" s="594"/>
      <c r="CK36" s="594"/>
      <c r="CL36" s="594"/>
      <c r="CM36" s="594"/>
      <c r="CN36" s="594"/>
      <c r="CO36" s="594"/>
      <c r="CP36" s="594"/>
      <c r="CQ36" s="595"/>
      <c r="CR36" s="596">
        <v>1212256</v>
      </c>
      <c r="CS36" s="599"/>
      <c r="CT36" s="599"/>
      <c r="CU36" s="599"/>
      <c r="CV36" s="599"/>
      <c r="CW36" s="599"/>
      <c r="CX36" s="599"/>
      <c r="CY36" s="600"/>
      <c r="CZ36" s="601">
        <v>19.8</v>
      </c>
      <c r="DA36" s="630"/>
      <c r="DB36" s="630"/>
      <c r="DC36" s="631"/>
      <c r="DD36" s="604">
        <v>1131537</v>
      </c>
      <c r="DE36" s="599"/>
      <c r="DF36" s="599"/>
      <c r="DG36" s="599"/>
      <c r="DH36" s="599"/>
      <c r="DI36" s="599"/>
      <c r="DJ36" s="599"/>
      <c r="DK36" s="600"/>
      <c r="DL36" s="604">
        <v>1019983</v>
      </c>
      <c r="DM36" s="599"/>
      <c r="DN36" s="599"/>
      <c r="DO36" s="599"/>
      <c r="DP36" s="599"/>
      <c r="DQ36" s="599"/>
      <c r="DR36" s="599"/>
      <c r="DS36" s="599"/>
      <c r="DT36" s="599"/>
      <c r="DU36" s="599"/>
      <c r="DV36" s="600"/>
      <c r="DW36" s="601">
        <v>24.2</v>
      </c>
      <c r="DX36" s="630"/>
      <c r="DY36" s="630"/>
      <c r="DZ36" s="630"/>
      <c r="EA36" s="630"/>
      <c r="EB36" s="630"/>
      <c r="EC36" s="632"/>
    </row>
    <row r="37" spans="2:133" ht="11.25" customHeight="1">
      <c r="B37" s="593" t="s">
        <v>328</v>
      </c>
      <c r="C37" s="594"/>
      <c r="D37" s="594"/>
      <c r="E37" s="594"/>
      <c r="F37" s="594"/>
      <c r="G37" s="594"/>
      <c r="H37" s="594"/>
      <c r="I37" s="594"/>
      <c r="J37" s="594"/>
      <c r="K37" s="594"/>
      <c r="L37" s="594"/>
      <c r="M37" s="594"/>
      <c r="N37" s="594"/>
      <c r="O37" s="594"/>
      <c r="P37" s="594"/>
      <c r="Q37" s="595"/>
      <c r="R37" s="596">
        <v>270000</v>
      </c>
      <c r="S37" s="599"/>
      <c r="T37" s="599"/>
      <c r="U37" s="599"/>
      <c r="V37" s="599"/>
      <c r="W37" s="599"/>
      <c r="X37" s="599"/>
      <c r="Y37" s="600"/>
      <c r="Z37" s="653">
        <v>4.3</v>
      </c>
      <c r="AA37" s="653"/>
      <c r="AB37" s="653"/>
      <c r="AC37" s="653"/>
      <c r="AD37" s="654" t="s">
        <v>234</v>
      </c>
      <c r="AE37" s="654"/>
      <c r="AF37" s="654"/>
      <c r="AG37" s="654"/>
      <c r="AH37" s="654"/>
      <c r="AI37" s="654"/>
      <c r="AJ37" s="654"/>
      <c r="AK37" s="654"/>
      <c r="AL37" s="601" t="s">
        <v>234</v>
      </c>
      <c r="AM37" s="602"/>
      <c r="AN37" s="602"/>
      <c r="AO37" s="655"/>
      <c r="AQ37" s="633" t="s">
        <v>329</v>
      </c>
      <c r="AR37" s="634"/>
      <c r="AS37" s="634"/>
      <c r="AT37" s="634"/>
      <c r="AU37" s="634"/>
      <c r="AV37" s="634"/>
      <c r="AW37" s="634"/>
      <c r="AX37" s="634"/>
      <c r="AY37" s="635"/>
      <c r="AZ37" s="596">
        <v>2848</v>
      </c>
      <c r="BA37" s="599"/>
      <c r="BB37" s="599"/>
      <c r="BC37" s="599"/>
      <c r="BD37" s="597"/>
      <c r="BE37" s="597"/>
      <c r="BF37" s="636"/>
      <c r="BG37" s="593" t="s">
        <v>330</v>
      </c>
      <c r="BH37" s="594"/>
      <c r="BI37" s="594"/>
      <c r="BJ37" s="594"/>
      <c r="BK37" s="594"/>
      <c r="BL37" s="594"/>
      <c r="BM37" s="594"/>
      <c r="BN37" s="594"/>
      <c r="BO37" s="594"/>
      <c r="BP37" s="594"/>
      <c r="BQ37" s="594"/>
      <c r="BR37" s="594"/>
      <c r="BS37" s="594"/>
      <c r="BT37" s="594"/>
      <c r="BU37" s="595"/>
      <c r="BV37" s="596">
        <v>2380</v>
      </c>
      <c r="BW37" s="599"/>
      <c r="BX37" s="599"/>
      <c r="BY37" s="599"/>
      <c r="BZ37" s="599"/>
      <c r="CA37" s="599"/>
      <c r="CB37" s="637"/>
      <c r="CD37" s="593" t="s">
        <v>331</v>
      </c>
      <c r="CE37" s="594"/>
      <c r="CF37" s="594"/>
      <c r="CG37" s="594"/>
      <c r="CH37" s="594"/>
      <c r="CI37" s="594"/>
      <c r="CJ37" s="594"/>
      <c r="CK37" s="594"/>
      <c r="CL37" s="594"/>
      <c r="CM37" s="594"/>
      <c r="CN37" s="594"/>
      <c r="CO37" s="594"/>
      <c r="CP37" s="594"/>
      <c r="CQ37" s="595"/>
      <c r="CR37" s="596">
        <v>600990</v>
      </c>
      <c r="CS37" s="597"/>
      <c r="CT37" s="597"/>
      <c r="CU37" s="597"/>
      <c r="CV37" s="597"/>
      <c r="CW37" s="597"/>
      <c r="CX37" s="597"/>
      <c r="CY37" s="598"/>
      <c r="CZ37" s="601">
        <v>9.8000000000000007</v>
      </c>
      <c r="DA37" s="630"/>
      <c r="DB37" s="630"/>
      <c r="DC37" s="631"/>
      <c r="DD37" s="604">
        <v>600948</v>
      </c>
      <c r="DE37" s="597"/>
      <c r="DF37" s="597"/>
      <c r="DG37" s="597"/>
      <c r="DH37" s="597"/>
      <c r="DI37" s="597"/>
      <c r="DJ37" s="597"/>
      <c r="DK37" s="598"/>
      <c r="DL37" s="604">
        <v>590356</v>
      </c>
      <c r="DM37" s="597"/>
      <c r="DN37" s="597"/>
      <c r="DO37" s="597"/>
      <c r="DP37" s="597"/>
      <c r="DQ37" s="597"/>
      <c r="DR37" s="597"/>
      <c r="DS37" s="597"/>
      <c r="DT37" s="597"/>
      <c r="DU37" s="597"/>
      <c r="DV37" s="598"/>
      <c r="DW37" s="601">
        <v>14</v>
      </c>
      <c r="DX37" s="630"/>
      <c r="DY37" s="630"/>
      <c r="DZ37" s="630"/>
      <c r="EA37" s="630"/>
      <c r="EB37" s="630"/>
      <c r="EC37" s="632"/>
    </row>
    <row r="38" spans="2:133" ht="11.25" customHeight="1">
      <c r="B38" s="608" t="s">
        <v>332</v>
      </c>
      <c r="C38" s="609"/>
      <c r="D38" s="609"/>
      <c r="E38" s="609"/>
      <c r="F38" s="609"/>
      <c r="G38" s="609"/>
      <c r="H38" s="609"/>
      <c r="I38" s="609"/>
      <c r="J38" s="609"/>
      <c r="K38" s="609"/>
      <c r="L38" s="609"/>
      <c r="M38" s="609"/>
      <c r="N38" s="609"/>
      <c r="O38" s="609"/>
      <c r="P38" s="609"/>
      <c r="Q38" s="610"/>
      <c r="R38" s="611">
        <v>6234762</v>
      </c>
      <c r="S38" s="645"/>
      <c r="T38" s="645"/>
      <c r="U38" s="645"/>
      <c r="V38" s="645"/>
      <c r="W38" s="645"/>
      <c r="X38" s="645"/>
      <c r="Y38" s="648"/>
      <c r="Z38" s="649">
        <v>100</v>
      </c>
      <c r="AA38" s="649"/>
      <c r="AB38" s="649"/>
      <c r="AC38" s="649"/>
      <c r="AD38" s="650">
        <v>3952080</v>
      </c>
      <c r="AE38" s="650"/>
      <c r="AF38" s="650"/>
      <c r="AG38" s="650"/>
      <c r="AH38" s="650"/>
      <c r="AI38" s="650"/>
      <c r="AJ38" s="650"/>
      <c r="AK38" s="650"/>
      <c r="AL38" s="614">
        <v>100</v>
      </c>
      <c r="AM38" s="651"/>
      <c r="AN38" s="651"/>
      <c r="AO38" s="652"/>
      <c r="AQ38" s="633" t="s">
        <v>333</v>
      </c>
      <c r="AR38" s="634"/>
      <c r="AS38" s="634"/>
      <c r="AT38" s="634"/>
      <c r="AU38" s="634"/>
      <c r="AV38" s="634"/>
      <c r="AW38" s="634"/>
      <c r="AX38" s="634"/>
      <c r="AY38" s="635"/>
      <c r="AZ38" s="596" t="s">
        <v>234</v>
      </c>
      <c r="BA38" s="599"/>
      <c r="BB38" s="599"/>
      <c r="BC38" s="599"/>
      <c r="BD38" s="597"/>
      <c r="BE38" s="597"/>
      <c r="BF38" s="636"/>
      <c r="BG38" s="593" t="s">
        <v>334</v>
      </c>
      <c r="BH38" s="594"/>
      <c r="BI38" s="594"/>
      <c r="BJ38" s="594"/>
      <c r="BK38" s="594"/>
      <c r="BL38" s="594"/>
      <c r="BM38" s="594"/>
      <c r="BN38" s="594"/>
      <c r="BO38" s="594"/>
      <c r="BP38" s="594"/>
      <c r="BQ38" s="594"/>
      <c r="BR38" s="594"/>
      <c r="BS38" s="594"/>
      <c r="BT38" s="594"/>
      <c r="BU38" s="595"/>
      <c r="BV38" s="596">
        <v>3901</v>
      </c>
      <c r="BW38" s="599"/>
      <c r="BX38" s="599"/>
      <c r="BY38" s="599"/>
      <c r="BZ38" s="599"/>
      <c r="CA38" s="599"/>
      <c r="CB38" s="637"/>
      <c r="CD38" s="593" t="s">
        <v>335</v>
      </c>
      <c r="CE38" s="594"/>
      <c r="CF38" s="594"/>
      <c r="CG38" s="594"/>
      <c r="CH38" s="594"/>
      <c r="CI38" s="594"/>
      <c r="CJ38" s="594"/>
      <c r="CK38" s="594"/>
      <c r="CL38" s="594"/>
      <c r="CM38" s="594"/>
      <c r="CN38" s="594"/>
      <c r="CO38" s="594"/>
      <c r="CP38" s="594"/>
      <c r="CQ38" s="595"/>
      <c r="CR38" s="596">
        <v>749908</v>
      </c>
      <c r="CS38" s="599"/>
      <c r="CT38" s="599"/>
      <c r="CU38" s="599"/>
      <c r="CV38" s="599"/>
      <c r="CW38" s="599"/>
      <c r="CX38" s="599"/>
      <c r="CY38" s="600"/>
      <c r="CZ38" s="601">
        <v>12.3</v>
      </c>
      <c r="DA38" s="630"/>
      <c r="DB38" s="630"/>
      <c r="DC38" s="631"/>
      <c r="DD38" s="604">
        <v>607155</v>
      </c>
      <c r="DE38" s="599"/>
      <c r="DF38" s="599"/>
      <c r="DG38" s="599"/>
      <c r="DH38" s="599"/>
      <c r="DI38" s="599"/>
      <c r="DJ38" s="599"/>
      <c r="DK38" s="600"/>
      <c r="DL38" s="604">
        <v>570954</v>
      </c>
      <c r="DM38" s="599"/>
      <c r="DN38" s="599"/>
      <c r="DO38" s="599"/>
      <c r="DP38" s="599"/>
      <c r="DQ38" s="599"/>
      <c r="DR38" s="599"/>
      <c r="DS38" s="599"/>
      <c r="DT38" s="599"/>
      <c r="DU38" s="599"/>
      <c r="DV38" s="600"/>
      <c r="DW38" s="601">
        <v>13.5</v>
      </c>
      <c r="DX38" s="630"/>
      <c r="DY38" s="630"/>
      <c r="DZ38" s="630"/>
      <c r="EA38" s="630"/>
      <c r="EB38" s="630"/>
      <c r="EC38" s="632"/>
    </row>
    <row r="39" spans="2:133" ht="11.25" customHeight="1">
      <c r="AQ39" s="633" t="s">
        <v>336</v>
      </c>
      <c r="AR39" s="634"/>
      <c r="AS39" s="634"/>
      <c r="AT39" s="634"/>
      <c r="AU39" s="634"/>
      <c r="AV39" s="634"/>
      <c r="AW39" s="634"/>
      <c r="AX39" s="634"/>
      <c r="AY39" s="635"/>
      <c r="AZ39" s="596" t="s">
        <v>234</v>
      </c>
      <c r="BA39" s="599"/>
      <c r="BB39" s="599"/>
      <c r="BC39" s="599"/>
      <c r="BD39" s="597"/>
      <c r="BE39" s="597"/>
      <c r="BF39" s="636"/>
      <c r="BG39" s="638" t="s">
        <v>337</v>
      </c>
      <c r="BH39" s="639"/>
      <c r="BI39" s="639"/>
      <c r="BJ39" s="639"/>
      <c r="BK39" s="639"/>
      <c r="BL39" s="200"/>
      <c r="BM39" s="594" t="s">
        <v>338</v>
      </c>
      <c r="BN39" s="594"/>
      <c r="BO39" s="594"/>
      <c r="BP39" s="594"/>
      <c r="BQ39" s="594"/>
      <c r="BR39" s="594"/>
      <c r="BS39" s="594"/>
      <c r="BT39" s="594"/>
      <c r="BU39" s="595"/>
      <c r="BV39" s="596">
        <v>95</v>
      </c>
      <c r="BW39" s="599"/>
      <c r="BX39" s="599"/>
      <c r="BY39" s="599"/>
      <c r="BZ39" s="599"/>
      <c r="CA39" s="599"/>
      <c r="CB39" s="637"/>
      <c r="CD39" s="593" t="s">
        <v>339</v>
      </c>
      <c r="CE39" s="594"/>
      <c r="CF39" s="594"/>
      <c r="CG39" s="594"/>
      <c r="CH39" s="594"/>
      <c r="CI39" s="594"/>
      <c r="CJ39" s="594"/>
      <c r="CK39" s="594"/>
      <c r="CL39" s="594"/>
      <c r="CM39" s="594"/>
      <c r="CN39" s="594"/>
      <c r="CO39" s="594"/>
      <c r="CP39" s="594"/>
      <c r="CQ39" s="595"/>
      <c r="CR39" s="596">
        <v>31794</v>
      </c>
      <c r="CS39" s="597"/>
      <c r="CT39" s="597"/>
      <c r="CU39" s="597"/>
      <c r="CV39" s="597"/>
      <c r="CW39" s="597"/>
      <c r="CX39" s="597"/>
      <c r="CY39" s="598"/>
      <c r="CZ39" s="601">
        <v>0.5</v>
      </c>
      <c r="DA39" s="630"/>
      <c r="DB39" s="630"/>
      <c r="DC39" s="631"/>
      <c r="DD39" s="604" t="s">
        <v>234</v>
      </c>
      <c r="DE39" s="597"/>
      <c r="DF39" s="597"/>
      <c r="DG39" s="597"/>
      <c r="DH39" s="597"/>
      <c r="DI39" s="597"/>
      <c r="DJ39" s="597"/>
      <c r="DK39" s="598"/>
      <c r="DL39" s="604" t="s">
        <v>234</v>
      </c>
      <c r="DM39" s="597"/>
      <c r="DN39" s="597"/>
      <c r="DO39" s="597"/>
      <c r="DP39" s="597"/>
      <c r="DQ39" s="597"/>
      <c r="DR39" s="597"/>
      <c r="DS39" s="597"/>
      <c r="DT39" s="597"/>
      <c r="DU39" s="597"/>
      <c r="DV39" s="598"/>
      <c r="DW39" s="601" t="s">
        <v>234</v>
      </c>
      <c r="DX39" s="630"/>
      <c r="DY39" s="630"/>
      <c r="DZ39" s="630"/>
      <c r="EA39" s="630"/>
      <c r="EB39" s="630"/>
      <c r="EC39" s="632"/>
    </row>
    <row r="40" spans="2:133" ht="11.25" customHeight="1">
      <c r="AQ40" s="633" t="s">
        <v>340</v>
      </c>
      <c r="AR40" s="634"/>
      <c r="AS40" s="634"/>
      <c r="AT40" s="634"/>
      <c r="AU40" s="634"/>
      <c r="AV40" s="634"/>
      <c r="AW40" s="634"/>
      <c r="AX40" s="634"/>
      <c r="AY40" s="635"/>
      <c r="AZ40" s="596">
        <v>196178</v>
      </c>
      <c r="BA40" s="599"/>
      <c r="BB40" s="599"/>
      <c r="BC40" s="599"/>
      <c r="BD40" s="597"/>
      <c r="BE40" s="597"/>
      <c r="BF40" s="636"/>
      <c r="BG40" s="638"/>
      <c r="BH40" s="639"/>
      <c r="BI40" s="639"/>
      <c r="BJ40" s="639"/>
      <c r="BK40" s="639"/>
      <c r="BL40" s="200"/>
      <c r="BM40" s="594" t="s">
        <v>341</v>
      </c>
      <c r="BN40" s="594"/>
      <c r="BO40" s="594"/>
      <c r="BP40" s="594"/>
      <c r="BQ40" s="594"/>
      <c r="BR40" s="594"/>
      <c r="BS40" s="594"/>
      <c r="BT40" s="594"/>
      <c r="BU40" s="595"/>
      <c r="BV40" s="596">
        <v>165</v>
      </c>
      <c r="BW40" s="599"/>
      <c r="BX40" s="599"/>
      <c r="BY40" s="599"/>
      <c r="BZ40" s="599"/>
      <c r="CA40" s="599"/>
      <c r="CB40" s="637"/>
      <c r="CD40" s="593" t="s">
        <v>342</v>
      </c>
      <c r="CE40" s="594"/>
      <c r="CF40" s="594"/>
      <c r="CG40" s="594"/>
      <c r="CH40" s="594"/>
      <c r="CI40" s="594"/>
      <c r="CJ40" s="594"/>
      <c r="CK40" s="594"/>
      <c r="CL40" s="594"/>
      <c r="CM40" s="594"/>
      <c r="CN40" s="594"/>
      <c r="CO40" s="594"/>
      <c r="CP40" s="594"/>
      <c r="CQ40" s="595"/>
      <c r="CR40" s="596">
        <v>147376</v>
      </c>
      <c r="CS40" s="599"/>
      <c r="CT40" s="599"/>
      <c r="CU40" s="599"/>
      <c r="CV40" s="599"/>
      <c r="CW40" s="599"/>
      <c r="CX40" s="599"/>
      <c r="CY40" s="600"/>
      <c r="CZ40" s="601">
        <v>2.4</v>
      </c>
      <c r="DA40" s="630"/>
      <c r="DB40" s="630"/>
      <c r="DC40" s="631"/>
      <c r="DD40" s="604">
        <v>142576</v>
      </c>
      <c r="DE40" s="599"/>
      <c r="DF40" s="599"/>
      <c r="DG40" s="599"/>
      <c r="DH40" s="599"/>
      <c r="DI40" s="599"/>
      <c r="DJ40" s="599"/>
      <c r="DK40" s="600"/>
      <c r="DL40" s="604">
        <v>142415</v>
      </c>
      <c r="DM40" s="599"/>
      <c r="DN40" s="599"/>
      <c r="DO40" s="599"/>
      <c r="DP40" s="599"/>
      <c r="DQ40" s="599"/>
      <c r="DR40" s="599"/>
      <c r="DS40" s="599"/>
      <c r="DT40" s="599"/>
      <c r="DU40" s="599"/>
      <c r="DV40" s="600"/>
      <c r="DW40" s="601">
        <v>3.4</v>
      </c>
      <c r="DX40" s="630"/>
      <c r="DY40" s="630"/>
      <c r="DZ40" s="630"/>
      <c r="EA40" s="630"/>
      <c r="EB40" s="630"/>
      <c r="EC40" s="632"/>
    </row>
    <row r="41" spans="2:133" ht="11.25" customHeight="1">
      <c r="AQ41" s="642" t="s">
        <v>343</v>
      </c>
      <c r="AR41" s="643"/>
      <c r="AS41" s="643"/>
      <c r="AT41" s="643"/>
      <c r="AU41" s="643"/>
      <c r="AV41" s="643"/>
      <c r="AW41" s="643"/>
      <c r="AX41" s="643"/>
      <c r="AY41" s="644"/>
      <c r="AZ41" s="611">
        <v>553730</v>
      </c>
      <c r="BA41" s="645"/>
      <c r="BB41" s="645"/>
      <c r="BC41" s="645"/>
      <c r="BD41" s="612"/>
      <c r="BE41" s="612"/>
      <c r="BF41" s="646"/>
      <c r="BG41" s="640"/>
      <c r="BH41" s="641"/>
      <c r="BI41" s="641"/>
      <c r="BJ41" s="641"/>
      <c r="BK41" s="641"/>
      <c r="BL41" s="201"/>
      <c r="BM41" s="609" t="s">
        <v>344</v>
      </c>
      <c r="BN41" s="609"/>
      <c r="BO41" s="609"/>
      <c r="BP41" s="609"/>
      <c r="BQ41" s="609"/>
      <c r="BR41" s="609"/>
      <c r="BS41" s="609"/>
      <c r="BT41" s="609"/>
      <c r="BU41" s="610"/>
      <c r="BV41" s="611">
        <v>410</v>
      </c>
      <c r="BW41" s="645"/>
      <c r="BX41" s="645"/>
      <c r="BY41" s="645"/>
      <c r="BZ41" s="645"/>
      <c r="CA41" s="645"/>
      <c r="CB41" s="647"/>
      <c r="CD41" s="593" t="s">
        <v>345</v>
      </c>
      <c r="CE41" s="594"/>
      <c r="CF41" s="594"/>
      <c r="CG41" s="594"/>
      <c r="CH41" s="594"/>
      <c r="CI41" s="594"/>
      <c r="CJ41" s="594"/>
      <c r="CK41" s="594"/>
      <c r="CL41" s="594"/>
      <c r="CM41" s="594"/>
      <c r="CN41" s="594"/>
      <c r="CO41" s="594"/>
      <c r="CP41" s="594"/>
      <c r="CQ41" s="595"/>
      <c r="CR41" s="596" t="s">
        <v>234</v>
      </c>
      <c r="CS41" s="597"/>
      <c r="CT41" s="597"/>
      <c r="CU41" s="597"/>
      <c r="CV41" s="597"/>
      <c r="CW41" s="597"/>
      <c r="CX41" s="597"/>
      <c r="CY41" s="598"/>
      <c r="CZ41" s="601" t="s">
        <v>170</v>
      </c>
      <c r="DA41" s="630"/>
      <c r="DB41" s="630"/>
      <c r="DC41" s="631"/>
      <c r="DD41" s="604" t="s">
        <v>234</v>
      </c>
      <c r="DE41" s="597"/>
      <c r="DF41" s="597"/>
      <c r="DG41" s="597"/>
      <c r="DH41" s="597"/>
      <c r="DI41" s="597"/>
      <c r="DJ41" s="597"/>
      <c r="DK41" s="598"/>
      <c r="DL41" s="605"/>
      <c r="DM41" s="606"/>
      <c r="DN41" s="606"/>
      <c r="DO41" s="606"/>
      <c r="DP41" s="606"/>
      <c r="DQ41" s="606"/>
      <c r="DR41" s="606"/>
      <c r="DS41" s="606"/>
      <c r="DT41" s="606"/>
      <c r="DU41" s="606"/>
      <c r="DV41" s="607"/>
      <c r="DW41" s="590"/>
      <c r="DX41" s="591"/>
      <c r="DY41" s="591"/>
      <c r="DZ41" s="591"/>
      <c r="EA41" s="591"/>
      <c r="EB41" s="591"/>
      <c r="EC41" s="592"/>
    </row>
    <row r="42" spans="2:133" ht="11.25" customHeight="1">
      <c r="B42" s="194" t="s">
        <v>346</v>
      </c>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CD42" s="593" t="s">
        <v>347</v>
      </c>
      <c r="CE42" s="594"/>
      <c r="CF42" s="594"/>
      <c r="CG42" s="594"/>
      <c r="CH42" s="594"/>
      <c r="CI42" s="594"/>
      <c r="CJ42" s="594"/>
      <c r="CK42" s="594"/>
      <c r="CL42" s="594"/>
      <c r="CM42" s="594"/>
      <c r="CN42" s="594"/>
      <c r="CO42" s="594"/>
      <c r="CP42" s="594"/>
      <c r="CQ42" s="595"/>
      <c r="CR42" s="596">
        <v>425503</v>
      </c>
      <c r="CS42" s="599"/>
      <c r="CT42" s="599"/>
      <c r="CU42" s="599"/>
      <c r="CV42" s="599"/>
      <c r="CW42" s="599"/>
      <c r="CX42" s="599"/>
      <c r="CY42" s="600"/>
      <c r="CZ42" s="601">
        <v>7</v>
      </c>
      <c r="DA42" s="602"/>
      <c r="DB42" s="602"/>
      <c r="DC42" s="603"/>
      <c r="DD42" s="604">
        <v>152865</v>
      </c>
      <c r="DE42" s="599"/>
      <c r="DF42" s="599"/>
      <c r="DG42" s="599"/>
      <c r="DH42" s="599"/>
      <c r="DI42" s="599"/>
      <c r="DJ42" s="599"/>
      <c r="DK42" s="600"/>
      <c r="DL42" s="605"/>
      <c r="DM42" s="606"/>
      <c r="DN42" s="606"/>
      <c r="DO42" s="606"/>
      <c r="DP42" s="606"/>
      <c r="DQ42" s="606"/>
      <c r="DR42" s="606"/>
      <c r="DS42" s="606"/>
      <c r="DT42" s="606"/>
      <c r="DU42" s="606"/>
      <c r="DV42" s="607"/>
      <c r="DW42" s="590"/>
      <c r="DX42" s="591"/>
      <c r="DY42" s="591"/>
      <c r="DZ42" s="591"/>
      <c r="EA42" s="591"/>
      <c r="EB42" s="591"/>
      <c r="EC42" s="592"/>
    </row>
    <row r="43" spans="2:133" ht="11.25" customHeight="1">
      <c r="B43" s="206" t="s">
        <v>348</v>
      </c>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CD43" s="593" t="s">
        <v>349</v>
      </c>
      <c r="CE43" s="594"/>
      <c r="CF43" s="594"/>
      <c r="CG43" s="594"/>
      <c r="CH43" s="594"/>
      <c r="CI43" s="594"/>
      <c r="CJ43" s="594"/>
      <c r="CK43" s="594"/>
      <c r="CL43" s="594"/>
      <c r="CM43" s="594"/>
      <c r="CN43" s="594"/>
      <c r="CO43" s="594"/>
      <c r="CP43" s="594"/>
      <c r="CQ43" s="595"/>
      <c r="CR43" s="596">
        <v>58579</v>
      </c>
      <c r="CS43" s="597"/>
      <c r="CT43" s="597"/>
      <c r="CU43" s="597"/>
      <c r="CV43" s="597"/>
      <c r="CW43" s="597"/>
      <c r="CX43" s="597"/>
      <c r="CY43" s="598"/>
      <c r="CZ43" s="601">
        <v>1</v>
      </c>
      <c r="DA43" s="630"/>
      <c r="DB43" s="630"/>
      <c r="DC43" s="631"/>
      <c r="DD43" s="604">
        <v>58579</v>
      </c>
      <c r="DE43" s="597"/>
      <c r="DF43" s="597"/>
      <c r="DG43" s="597"/>
      <c r="DH43" s="597"/>
      <c r="DI43" s="597"/>
      <c r="DJ43" s="597"/>
      <c r="DK43" s="598"/>
      <c r="DL43" s="605"/>
      <c r="DM43" s="606"/>
      <c r="DN43" s="606"/>
      <c r="DO43" s="606"/>
      <c r="DP43" s="606"/>
      <c r="DQ43" s="606"/>
      <c r="DR43" s="606"/>
      <c r="DS43" s="606"/>
      <c r="DT43" s="606"/>
      <c r="DU43" s="606"/>
      <c r="DV43" s="607"/>
      <c r="DW43" s="590"/>
      <c r="DX43" s="591"/>
      <c r="DY43" s="591"/>
      <c r="DZ43" s="591"/>
      <c r="EA43" s="591"/>
      <c r="EB43" s="591"/>
      <c r="EC43" s="592"/>
    </row>
    <row r="44" spans="2:133" ht="11.25" customHeight="1">
      <c r="B44" s="206" t="s">
        <v>350</v>
      </c>
      <c r="CD44" s="624" t="s">
        <v>302</v>
      </c>
      <c r="CE44" s="625"/>
      <c r="CF44" s="593" t="s">
        <v>351</v>
      </c>
      <c r="CG44" s="594"/>
      <c r="CH44" s="594"/>
      <c r="CI44" s="594"/>
      <c r="CJ44" s="594"/>
      <c r="CK44" s="594"/>
      <c r="CL44" s="594"/>
      <c r="CM44" s="594"/>
      <c r="CN44" s="594"/>
      <c r="CO44" s="594"/>
      <c r="CP44" s="594"/>
      <c r="CQ44" s="595"/>
      <c r="CR44" s="596">
        <v>425407</v>
      </c>
      <c r="CS44" s="599"/>
      <c r="CT44" s="599"/>
      <c r="CU44" s="599"/>
      <c r="CV44" s="599"/>
      <c r="CW44" s="599"/>
      <c r="CX44" s="599"/>
      <c r="CY44" s="600"/>
      <c r="CZ44" s="601">
        <v>7</v>
      </c>
      <c r="DA44" s="602"/>
      <c r="DB44" s="602"/>
      <c r="DC44" s="603"/>
      <c r="DD44" s="604">
        <v>152769</v>
      </c>
      <c r="DE44" s="599"/>
      <c r="DF44" s="599"/>
      <c r="DG44" s="599"/>
      <c r="DH44" s="599"/>
      <c r="DI44" s="599"/>
      <c r="DJ44" s="599"/>
      <c r="DK44" s="600"/>
      <c r="DL44" s="605"/>
      <c r="DM44" s="606"/>
      <c r="DN44" s="606"/>
      <c r="DO44" s="606"/>
      <c r="DP44" s="606"/>
      <c r="DQ44" s="606"/>
      <c r="DR44" s="606"/>
      <c r="DS44" s="606"/>
      <c r="DT44" s="606"/>
      <c r="DU44" s="606"/>
      <c r="DV44" s="607"/>
      <c r="DW44" s="590"/>
      <c r="DX44" s="591"/>
      <c r="DY44" s="591"/>
      <c r="DZ44" s="591"/>
      <c r="EA44" s="591"/>
      <c r="EB44" s="591"/>
      <c r="EC44" s="592"/>
    </row>
    <row r="45" spans="2:133" ht="11.25" customHeight="1">
      <c r="CD45" s="626"/>
      <c r="CE45" s="627"/>
      <c r="CF45" s="593" t="s">
        <v>352</v>
      </c>
      <c r="CG45" s="594"/>
      <c r="CH45" s="594"/>
      <c r="CI45" s="594"/>
      <c r="CJ45" s="594"/>
      <c r="CK45" s="594"/>
      <c r="CL45" s="594"/>
      <c r="CM45" s="594"/>
      <c r="CN45" s="594"/>
      <c r="CO45" s="594"/>
      <c r="CP45" s="594"/>
      <c r="CQ45" s="595"/>
      <c r="CR45" s="596">
        <v>159597</v>
      </c>
      <c r="CS45" s="597"/>
      <c r="CT45" s="597"/>
      <c r="CU45" s="597"/>
      <c r="CV45" s="597"/>
      <c r="CW45" s="597"/>
      <c r="CX45" s="597"/>
      <c r="CY45" s="598"/>
      <c r="CZ45" s="601">
        <v>2.6</v>
      </c>
      <c r="DA45" s="630"/>
      <c r="DB45" s="630"/>
      <c r="DC45" s="631"/>
      <c r="DD45" s="604">
        <v>24793</v>
      </c>
      <c r="DE45" s="597"/>
      <c r="DF45" s="597"/>
      <c r="DG45" s="597"/>
      <c r="DH45" s="597"/>
      <c r="DI45" s="597"/>
      <c r="DJ45" s="597"/>
      <c r="DK45" s="598"/>
      <c r="DL45" s="605"/>
      <c r="DM45" s="606"/>
      <c r="DN45" s="606"/>
      <c r="DO45" s="606"/>
      <c r="DP45" s="606"/>
      <c r="DQ45" s="606"/>
      <c r="DR45" s="606"/>
      <c r="DS45" s="606"/>
      <c r="DT45" s="606"/>
      <c r="DU45" s="606"/>
      <c r="DV45" s="607"/>
      <c r="DW45" s="590"/>
      <c r="DX45" s="591"/>
      <c r="DY45" s="591"/>
      <c r="DZ45" s="591"/>
      <c r="EA45" s="591"/>
      <c r="EB45" s="591"/>
      <c r="EC45" s="592"/>
    </row>
    <row r="46" spans="2:133" ht="11.25" customHeight="1">
      <c r="CD46" s="626"/>
      <c r="CE46" s="627"/>
      <c r="CF46" s="593" t="s">
        <v>353</v>
      </c>
      <c r="CG46" s="594"/>
      <c r="CH46" s="594"/>
      <c r="CI46" s="594"/>
      <c r="CJ46" s="594"/>
      <c r="CK46" s="594"/>
      <c r="CL46" s="594"/>
      <c r="CM46" s="594"/>
      <c r="CN46" s="594"/>
      <c r="CO46" s="594"/>
      <c r="CP46" s="594"/>
      <c r="CQ46" s="595"/>
      <c r="CR46" s="596">
        <v>156535</v>
      </c>
      <c r="CS46" s="599"/>
      <c r="CT46" s="599"/>
      <c r="CU46" s="599"/>
      <c r="CV46" s="599"/>
      <c r="CW46" s="599"/>
      <c r="CX46" s="599"/>
      <c r="CY46" s="600"/>
      <c r="CZ46" s="601">
        <v>2.6</v>
      </c>
      <c r="DA46" s="602"/>
      <c r="DB46" s="602"/>
      <c r="DC46" s="603"/>
      <c r="DD46" s="604">
        <v>113801</v>
      </c>
      <c r="DE46" s="599"/>
      <c r="DF46" s="599"/>
      <c r="DG46" s="599"/>
      <c r="DH46" s="599"/>
      <c r="DI46" s="599"/>
      <c r="DJ46" s="599"/>
      <c r="DK46" s="600"/>
      <c r="DL46" s="605"/>
      <c r="DM46" s="606"/>
      <c r="DN46" s="606"/>
      <c r="DO46" s="606"/>
      <c r="DP46" s="606"/>
      <c r="DQ46" s="606"/>
      <c r="DR46" s="606"/>
      <c r="DS46" s="606"/>
      <c r="DT46" s="606"/>
      <c r="DU46" s="606"/>
      <c r="DV46" s="607"/>
      <c r="DW46" s="590"/>
      <c r="DX46" s="591"/>
      <c r="DY46" s="591"/>
      <c r="DZ46" s="591"/>
      <c r="EA46" s="591"/>
      <c r="EB46" s="591"/>
      <c r="EC46" s="592"/>
    </row>
    <row r="47" spans="2:133" ht="11.25" customHeight="1">
      <c r="CD47" s="626"/>
      <c r="CE47" s="627"/>
      <c r="CF47" s="593" t="s">
        <v>354</v>
      </c>
      <c r="CG47" s="594"/>
      <c r="CH47" s="594"/>
      <c r="CI47" s="594"/>
      <c r="CJ47" s="594"/>
      <c r="CK47" s="594"/>
      <c r="CL47" s="594"/>
      <c r="CM47" s="594"/>
      <c r="CN47" s="594"/>
      <c r="CO47" s="594"/>
      <c r="CP47" s="594"/>
      <c r="CQ47" s="595"/>
      <c r="CR47" s="596">
        <v>96</v>
      </c>
      <c r="CS47" s="597"/>
      <c r="CT47" s="597"/>
      <c r="CU47" s="597"/>
      <c r="CV47" s="597"/>
      <c r="CW47" s="597"/>
      <c r="CX47" s="597"/>
      <c r="CY47" s="598"/>
      <c r="CZ47" s="601">
        <v>0</v>
      </c>
      <c r="DA47" s="630"/>
      <c r="DB47" s="630"/>
      <c r="DC47" s="631"/>
      <c r="DD47" s="604">
        <v>96</v>
      </c>
      <c r="DE47" s="597"/>
      <c r="DF47" s="597"/>
      <c r="DG47" s="597"/>
      <c r="DH47" s="597"/>
      <c r="DI47" s="597"/>
      <c r="DJ47" s="597"/>
      <c r="DK47" s="598"/>
      <c r="DL47" s="605"/>
      <c r="DM47" s="606"/>
      <c r="DN47" s="606"/>
      <c r="DO47" s="606"/>
      <c r="DP47" s="606"/>
      <c r="DQ47" s="606"/>
      <c r="DR47" s="606"/>
      <c r="DS47" s="606"/>
      <c r="DT47" s="606"/>
      <c r="DU47" s="606"/>
      <c r="DV47" s="607"/>
      <c r="DW47" s="590"/>
      <c r="DX47" s="591"/>
      <c r="DY47" s="591"/>
      <c r="DZ47" s="591"/>
      <c r="EA47" s="591"/>
      <c r="EB47" s="591"/>
      <c r="EC47" s="592"/>
    </row>
    <row r="48" spans="2:133">
      <c r="CD48" s="628"/>
      <c r="CE48" s="629"/>
      <c r="CF48" s="593" t="s">
        <v>355</v>
      </c>
      <c r="CG48" s="594"/>
      <c r="CH48" s="594"/>
      <c r="CI48" s="594"/>
      <c r="CJ48" s="594"/>
      <c r="CK48" s="594"/>
      <c r="CL48" s="594"/>
      <c r="CM48" s="594"/>
      <c r="CN48" s="594"/>
      <c r="CO48" s="594"/>
      <c r="CP48" s="594"/>
      <c r="CQ48" s="595"/>
      <c r="CR48" s="596" t="s">
        <v>234</v>
      </c>
      <c r="CS48" s="599"/>
      <c r="CT48" s="599"/>
      <c r="CU48" s="599"/>
      <c r="CV48" s="599"/>
      <c r="CW48" s="599"/>
      <c r="CX48" s="599"/>
      <c r="CY48" s="600"/>
      <c r="CZ48" s="601" t="s">
        <v>170</v>
      </c>
      <c r="DA48" s="602"/>
      <c r="DB48" s="602"/>
      <c r="DC48" s="603"/>
      <c r="DD48" s="604" t="s">
        <v>234</v>
      </c>
      <c r="DE48" s="599"/>
      <c r="DF48" s="599"/>
      <c r="DG48" s="599"/>
      <c r="DH48" s="599"/>
      <c r="DI48" s="599"/>
      <c r="DJ48" s="599"/>
      <c r="DK48" s="600"/>
      <c r="DL48" s="605"/>
      <c r="DM48" s="606"/>
      <c r="DN48" s="606"/>
      <c r="DO48" s="606"/>
      <c r="DP48" s="606"/>
      <c r="DQ48" s="606"/>
      <c r="DR48" s="606"/>
      <c r="DS48" s="606"/>
      <c r="DT48" s="606"/>
      <c r="DU48" s="606"/>
      <c r="DV48" s="607"/>
      <c r="DW48" s="590"/>
      <c r="DX48" s="591"/>
      <c r="DY48" s="591"/>
      <c r="DZ48" s="591"/>
      <c r="EA48" s="591"/>
      <c r="EB48" s="591"/>
      <c r="EC48" s="592"/>
    </row>
    <row r="49" spans="82:133" ht="11.25" customHeight="1">
      <c r="CD49" s="608" t="s">
        <v>356</v>
      </c>
      <c r="CE49" s="609"/>
      <c r="CF49" s="609"/>
      <c r="CG49" s="609"/>
      <c r="CH49" s="609"/>
      <c r="CI49" s="609"/>
      <c r="CJ49" s="609"/>
      <c r="CK49" s="609"/>
      <c r="CL49" s="609"/>
      <c r="CM49" s="609"/>
      <c r="CN49" s="609"/>
      <c r="CO49" s="609"/>
      <c r="CP49" s="609"/>
      <c r="CQ49" s="610"/>
      <c r="CR49" s="611">
        <v>6120256</v>
      </c>
      <c r="CS49" s="612"/>
      <c r="CT49" s="612"/>
      <c r="CU49" s="612"/>
      <c r="CV49" s="612"/>
      <c r="CW49" s="612"/>
      <c r="CX49" s="612"/>
      <c r="CY49" s="613"/>
      <c r="CZ49" s="614">
        <v>100</v>
      </c>
      <c r="DA49" s="615"/>
      <c r="DB49" s="615"/>
      <c r="DC49" s="616"/>
      <c r="DD49" s="617">
        <v>4503006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row r="50" spans="82:133" hidden="1"/>
    <row r="51" spans="82:133" hidden="1"/>
    <row r="52" spans="82:133" hidden="1"/>
    <row r="53" spans="82:133" hidden="1"/>
  </sheetData>
  <sheetProtection algorithmName="SHA-512" hashValue="gwNw5NXrsZBL1fUh1EYe/50gnw4qWeAyl/4jNmgPjCU9E6Vj9QW9aEtufevbSP5oa0kRLxCcwsDD93Si0kV8CQ==" saltValue="CwXCzhQ1vQua5eOR2XOTl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12" customWidth="1"/>
    <col min="131" max="131" width="1.625" style="212" customWidth="1"/>
    <col min="132" max="16384" width="9" style="212" hidden="1"/>
  </cols>
  <sheetData>
    <row r="1" spans="1:131" ht="11.25" customHeight="1" thickBot="1">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10"/>
      <c r="DR1" s="210"/>
      <c r="DS1" s="210"/>
      <c r="DT1" s="210"/>
      <c r="DU1" s="210"/>
      <c r="DV1" s="210"/>
      <c r="DW1" s="210"/>
      <c r="DX1" s="210"/>
      <c r="DY1" s="210"/>
      <c r="DZ1" s="210"/>
      <c r="EA1" s="211"/>
    </row>
    <row r="2" spans="1:131" ht="26.25" customHeight="1" thickBot="1">
      <c r="A2" s="213" t="s">
        <v>357</v>
      </c>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1089" t="s">
        <v>358</v>
      </c>
      <c r="DK2" s="1090"/>
      <c r="DL2" s="1090"/>
      <c r="DM2" s="1090"/>
      <c r="DN2" s="1090"/>
      <c r="DO2" s="1091"/>
      <c r="DP2" s="209"/>
      <c r="DQ2" s="1089" t="s">
        <v>359</v>
      </c>
      <c r="DR2" s="1090"/>
      <c r="DS2" s="1090"/>
      <c r="DT2" s="1090"/>
      <c r="DU2" s="1090"/>
      <c r="DV2" s="1090"/>
      <c r="DW2" s="1090"/>
      <c r="DX2" s="1090"/>
      <c r="DY2" s="1090"/>
      <c r="DZ2" s="1091"/>
      <c r="EA2" s="211"/>
    </row>
    <row r="3" spans="1:131" ht="11.25" customHeight="1">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1"/>
    </row>
    <row r="4" spans="1:131" s="217" customFormat="1" ht="26.25" customHeight="1" thickBot="1">
      <c r="A4" s="1042" t="s">
        <v>360</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4"/>
      <c r="BA4" s="214"/>
      <c r="BB4" s="214"/>
      <c r="BC4" s="214"/>
      <c r="BD4" s="214"/>
      <c r="BE4" s="215"/>
      <c r="BF4" s="215"/>
      <c r="BG4" s="215"/>
      <c r="BH4" s="215"/>
      <c r="BI4" s="215"/>
      <c r="BJ4" s="215"/>
      <c r="BK4" s="215"/>
      <c r="BL4" s="215"/>
      <c r="BM4" s="215"/>
      <c r="BN4" s="215"/>
      <c r="BO4" s="215"/>
      <c r="BP4" s="215"/>
      <c r="BQ4" s="214" t="s">
        <v>361</v>
      </c>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6"/>
    </row>
    <row r="5" spans="1:131" s="217" customFormat="1" ht="26.25" customHeight="1">
      <c r="A5" s="978" t="s">
        <v>362</v>
      </c>
      <c r="B5" s="979"/>
      <c r="C5" s="979"/>
      <c r="D5" s="979"/>
      <c r="E5" s="979"/>
      <c r="F5" s="979"/>
      <c r="G5" s="979"/>
      <c r="H5" s="979"/>
      <c r="I5" s="979"/>
      <c r="J5" s="979"/>
      <c r="K5" s="979"/>
      <c r="L5" s="979"/>
      <c r="M5" s="979"/>
      <c r="N5" s="979"/>
      <c r="O5" s="979"/>
      <c r="P5" s="980"/>
      <c r="Q5" s="984" t="s">
        <v>363</v>
      </c>
      <c r="R5" s="985"/>
      <c r="S5" s="985"/>
      <c r="T5" s="985"/>
      <c r="U5" s="986"/>
      <c r="V5" s="984" t="s">
        <v>364</v>
      </c>
      <c r="W5" s="985"/>
      <c r="X5" s="985"/>
      <c r="Y5" s="985"/>
      <c r="Z5" s="986"/>
      <c r="AA5" s="984" t="s">
        <v>365</v>
      </c>
      <c r="AB5" s="985"/>
      <c r="AC5" s="985"/>
      <c r="AD5" s="985"/>
      <c r="AE5" s="985"/>
      <c r="AF5" s="1092" t="s">
        <v>366</v>
      </c>
      <c r="AG5" s="985"/>
      <c r="AH5" s="985"/>
      <c r="AI5" s="985"/>
      <c r="AJ5" s="998"/>
      <c r="AK5" s="985" t="s">
        <v>367</v>
      </c>
      <c r="AL5" s="985"/>
      <c r="AM5" s="985"/>
      <c r="AN5" s="985"/>
      <c r="AO5" s="986"/>
      <c r="AP5" s="984" t="s">
        <v>368</v>
      </c>
      <c r="AQ5" s="985"/>
      <c r="AR5" s="985"/>
      <c r="AS5" s="985"/>
      <c r="AT5" s="986"/>
      <c r="AU5" s="984" t="s">
        <v>369</v>
      </c>
      <c r="AV5" s="985"/>
      <c r="AW5" s="985"/>
      <c r="AX5" s="985"/>
      <c r="AY5" s="998"/>
      <c r="AZ5" s="214"/>
      <c r="BA5" s="214"/>
      <c r="BB5" s="214"/>
      <c r="BC5" s="214"/>
      <c r="BD5" s="214"/>
      <c r="BE5" s="215"/>
      <c r="BF5" s="215"/>
      <c r="BG5" s="215"/>
      <c r="BH5" s="215"/>
      <c r="BI5" s="215"/>
      <c r="BJ5" s="215"/>
      <c r="BK5" s="215"/>
      <c r="BL5" s="215"/>
      <c r="BM5" s="215"/>
      <c r="BN5" s="215"/>
      <c r="BO5" s="215"/>
      <c r="BP5" s="215"/>
      <c r="BQ5" s="978" t="s">
        <v>370</v>
      </c>
      <c r="BR5" s="979"/>
      <c r="BS5" s="979"/>
      <c r="BT5" s="979"/>
      <c r="BU5" s="979"/>
      <c r="BV5" s="979"/>
      <c r="BW5" s="979"/>
      <c r="BX5" s="979"/>
      <c r="BY5" s="979"/>
      <c r="BZ5" s="979"/>
      <c r="CA5" s="979"/>
      <c r="CB5" s="979"/>
      <c r="CC5" s="979"/>
      <c r="CD5" s="979"/>
      <c r="CE5" s="979"/>
      <c r="CF5" s="979"/>
      <c r="CG5" s="980"/>
      <c r="CH5" s="984" t="s">
        <v>371</v>
      </c>
      <c r="CI5" s="985"/>
      <c r="CJ5" s="985"/>
      <c r="CK5" s="985"/>
      <c r="CL5" s="986"/>
      <c r="CM5" s="984" t="s">
        <v>372</v>
      </c>
      <c r="CN5" s="985"/>
      <c r="CO5" s="985"/>
      <c r="CP5" s="985"/>
      <c r="CQ5" s="986"/>
      <c r="CR5" s="984" t="s">
        <v>373</v>
      </c>
      <c r="CS5" s="985"/>
      <c r="CT5" s="985"/>
      <c r="CU5" s="985"/>
      <c r="CV5" s="986"/>
      <c r="CW5" s="984" t="s">
        <v>374</v>
      </c>
      <c r="CX5" s="985"/>
      <c r="CY5" s="985"/>
      <c r="CZ5" s="985"/>
      <c r="DA5" s="986"/>
      <c r="DB5" s="984" t="s">
        <v>375</v>
      </c>
      <c r="DC5" s="985"/>
      <c r="DD5" s="985"/>
      <c r="DE5" s="985"/>
      <c r="DF5" s="986"/>
      <c r="DG5" s="1077" t="s">
        <v>376</v>
      </c>
      <c r="DH5" s="1078"/>
      <c r="DI5" s="1078"/>
      <c r="DJ5" s="1078"/>
      <c r="DK5" s="1079"/>
      <c r="DL5" s="1077" t="s">
        <v>377</v>
      </c>
      <c r="DM5" s="1078"/>
      <c r="DN5" s="1078"/>
      <c r="DO5" s="1078"/>
      <c r="DP5" s="1079"/>
      <c r="DQ5" s="984" t="s">
        <v>378</v>
      </c>
      <c r="DR5" s="985"/>
      <c r="DS5" s="985"/>
      <c r="DT5" s="985"/>
      <c r="DU5" s="986"/>
      <c r="DV5" s="984" t="s">
        <v>369</v>
      </c>
      <c r="DW5" s="985"/>
      <c r="DX5" s="985"/>
      <c r="DY5" s="985"/>
      <c r="DZ5" s="998"/>
      <c r="EA5" s="216"/>
    </row>
    <row r="6" spans="1:131" s="217" customFormat="1" ht="26.25" customHeight="1" thickBot="1">
      <c r="A6" s="981"/>
      <c r="B6" s="982"/>
      <c r="C6" s="982"/>
      <c r="D6" s="982"/>
      <c r="E6" s="982"/>
      <c r="F6" s="982"/>
      <c r="G6" s="982"/>
      <c r="H6" s="982"/>
      <c r="I6" s="982"/>
      <c r="J6" s="982"/>
      <c r="K6" s="982"/>
      <c r="L6" s="982"/>
      <c r="M6" s="982"/>
      <c r="N6" s="982"/>
      <c r="O6" s="982"/>
      <c r="P6" s="983"/>
      <c r="Q6" s="987"/>
      <c r="R6" s="988"/>
      <c r="S6" s="988"/>
      <c r="T6" s="988"/>
      <c r="U6" s="989"/>
      <c r="V6" s="987"/>
      <c r="W6" s="988"/>
      <c r="X6" s="988"/>
      <c r="Y6" s="988"/>
      <c r="Z6" s="989"/>
      <c r="AA6" s="987"/>
      <c r="AB6" s="988"/>
      <c r="AC6" s="988"/>
      <c r="AD6" s="988"/>
      <c r="AE6" s="988"/>
      <c r="AF6" s="1093"/>
      <c r="AG6" s="988"/>
      <c r="AH6" s="988"/>
      <c r="AI6" s="988"/>
      <c r="AJ6" s="999"/>
      <c r="AK6" s="988"/>
      <c r="AL6" s="988"/>
      <c r="AM6" s="988"/>
      <c r="AN6" s="988"/>
      <c r="AO6" s="989"/>
      <c r="AP6" s="987"/>
      <c r="AQ6" s="988"/>
      <c r="AR6" s="988"/>
      <c r="AS6" s="988"/>
      <c r="AT6" s="989"/>
      <c r="AU6" s="987"/>
      <c r="AV6" s="988"/>
      <c r="AW6" s="988"/>
      <c r="AX6" s="988"/>
      <c r="AY6" s="999"/>
      <c r="AZ6" s="214"/>
      <c r="BA6" s="214"/>
      <c r="BB6" s="214"/>
      <c r="BC6" s="214"/>
      <c r="BD6" s="214"/>
      <c r="BE6" s="215"/>
      <c r="BF6" s="215"/>
      <c r="BG6" s="215"/>
      <c r="BH6" s="215"/>
      <c r="BI6" s="215"/>
      <c r="BJ6" s="215"/>
      <c r="BK6" s="215"/>
      <c r="BL6" s="215"/>
      <c r="BM6" s="215"/>
      <c r="BN6" s="215"/>
      <c r="BO6" s="215"/>
      <c r="BP6" s="215"/>
      <c r="BQ6" s="981"/>
      <c r="BR6" s="982"/>
      <c r="BS6" s="982"/>
      <c r="BT6" s="982"/>
      <c r="BU6" s="982"/>
      <c r="BV6" s="982"/>
      <c r="BW6" s="982"/>
      <c r="BX6" s="982"/>
      <c r="BY6" s="982"/>
      <c r="BZ6" s="982"/>
      <c r="CA6" s="982"/>
      <c r="CB6" s="982"/>
      <c r="CC6" s="982"/>
      <c r="CD6" s="982"/>
      <c r="CE6" s="982"/>
      <c r="CF6" s="982"/>
      <c r="CG6" s="98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80"/>
      <c r="DH6" s="1081"/>
      <c r="DI6" s="1081"/>
      <c r="DJ6" s="1081"/>
      <c r="DK6" s="1082"/>
      <c r="DL6" s="1080"/>
      <c r="DM6" s="1081"/>
      <c r="DN6" s="1081"/>
      <c r="DO6" s="1081"/>
      <c r="DP6" s="1082"/>
      <c r="DQ6" s="987"/>
      <c r="DR6" s="988"/>
      <c r="DS6" s="988"/>
      <c r="DT6" s="988"/>
      <c r="DU6" s="989"/>
      <c r="DV6" s="987"/>
      <c r="DW6" s="988"/>
      <c r="DX6" s="988"/>
      <c r="DY6" s="988"/>
      <c r="DZ6" s="999"/>
      <c r="EA6" s="216"/>
    </row>
    <row r="7" spans="1:131" s="217" customFormat="1" ht="26.25" customHeight="1" thickTop="1">
      <c r="A7" s="218">
        <v>1</v>
      </c>
      <c r="B7" s="1029" t="s">
        <v>379</v>
      </c>
      <c r="C7" s="1030"/>
      <c r="D7" s="1030"/>
      <c r="E7" s="1030"/>
      <c r="F7" s="1030"/>
      <c r="G7" s="1030"/>
      <c r="H7" s="1030"/>
      <c r="I7" s="1030"/>
      <c r="J7" s="1030"/>
      <c r="K7" s="1030"/>
      <c r="L7" s="1030"/>
      <c r="M7" s="1030"/>
      <c r="N7" s="1030"/>
      <c r="O7" s="1030"/>
      <c r="P7" s="1031"/>
      <c r="Q7" s="1083"/>
      <c r="R7" s="1084"/>
      <c r="S7" s="1084"/>
      <c r="T7" s="1084"/>
      <c r="U7" s="1084"/>
      <c r="V7" s="1084"/>
      <c r="W7" s="1084"/>
      <c r="X7" s="1084"/>
      <c r="Y7" s="1084"/>
      <c r="Z7" s="1084"/>
      <c r="AA7" s="1084"/>
      <c r="AB7" s="1084"/>
      <c r="AC7" s="1084"/>
      <c r="AD7" s="1084"/>
      <c r="AE7" s="1085"/>
      <c r="AF7" s="1086">
        <v>111</v>
      </c>
      <c r="AG7" s="1087"/>
      <c r="AH7" s="1087"/>
      <c r="AI7" s="1087"/>
      <c r="AJ7" s="1088"/>
      <c r="AK7" s="1070"/>
      <c r="AL7" s="1071"/>
      <c r="AM7" s="1071"/>
      <c r="AN7" s="1071"/>
      <c r="AO7" s="1071"/>
      <c r="AP7" s="1071"/>
      <c r="AQ7" s="1071"/>
      <c r="AR7" s="1071"/>
      <c r="AS7" s="1071"/>
      <c r="AT7" s="1071"/>
      <c r="AU7" s="1072"/>
      <c r="AV7" s="1072"/>
      <c r="AW7" s="1072"/>
      <c r="AX7" s="1072"/>
      <c r="AY7" s="1073"/>
      <c r="AZ7" s="214"/>
      <c r="BA7" s="214"/>
      <c r="BB7" s="214"/>
      <c r="BC7" s="214"/>
      <c r="BD7" s="214"/>
      <c r="BE7" s="215"/>
      <c r="BF7" s="215"/>
      <c r="BG7" s="215"/>
      <c r="BH7" s="215"/>
      <c r="BI7" s="215"/>
      <c r="BJ7" s="215"/>
      <c r="BK7" s="215"/>
      <c r="BL7" s="215"/>
      <c r="BM7" s="215"/>
      <c r="BN7" s="215"/>
      <c r="BO7" s="215"/>
      <c r="BP7" s="215"/>
      <c r="BQ7" s="218">
        <v>1</v>
      </c>
      <c r="BR7" s="219"/>
      <c r="BS7" s="1074"/>
      <c r="BT7" s="1075"/>
      <c r="BU7" s="1075"/>
      <c r="BV7" s="1075"/>
      <c r="BW7" s="1075"/>
      <c r="BX7" s="1075"/>
      <c r="BY7" s="1075"/>
      <c r="BZ7" s="1075"/>
      <c r="CA7" s="1075"/>
      <c r="CB7" s="1075"/>
      <c r="CC7" s="1075"/>
      <c r="CD7" s="1075"/>
      <c r="CE7" s="1075"/>
      <c r="CF7" s="1075"/>
      <c r="CG7" s="1076"/>
      <c r="CH7" s="1067"/>
      <c r="CI7" s="1068"/>
      <c r="CJ7" s="1068"/>
      <c r="CK7" s="1068"/>
      <c r="CL7" s="1069"/>
      <c r="CM7" s="1067"/>
      <c r="CN7" s="1068"/>
      <c r="CO7" s="1068"/>
      <c r="CP7" s="1068"/>
      <c r="CQ7" s="1069"/>
      <c r="CR7" s="1067"/>
      <c r="CS7" s="1068"/>
      <c r="CT7" s="1068"/>
      <c r="CU7" s="1068"/>
      <c r="CV7" s="1069"/>
      <c r="CW7" s="1067"/>
      <c r="CX7" s="1068"/>
      <c r="CY7" s="1068"/>
      <c r="CZ7" s="1068"/>
      <c r="DA7" s="1069"/>
      <c r="DB7" s="1067"/>
      <c r="DC7" s="1068"/>
      <c r="DD7" s="1068"/>
      <c r="DE7" s="1068"/>
      <c r="DF7" s="1069"/>
      <c r="DG7" s="1067"/>
      <c r="DH7" s="1068"/>
      <c r="DI7" s="1068"/>
      <c r="DJ7" s="1068"/>
      <c r="DK7" s="1069"/>
      <c r="DL7" s="1067"/>
      <c r="DM7" s="1068"/>
      <c r="DN7" s="1068"/>
      <c r="DO7" s="1068"/>
      <c r="DP7" s="1069"/>
      <c r="DQ7" s="1067"/>
      <c r="DR7" s="1068"/>
      <c r="DS7" s="1068"/>
      <c r="DT7" s="1068"/>
      <c r="DU7" s="1069"/>
      <c r="DV7" s="1074"/>
      <c r="DW7" s="1075"/>
      <c r="DX7" s="1075"/>
      <c r="DY7" s="1075"/>
      <c r="DZ7" s="1094"/>
      <c r="EA7" s="216"/>
    </row>
    <row r="8" spans="1:131" s="217" customFormat="1" ht="26.25" customHeight="1">
      <c r="A8" s="220">
        <v>2</v>
      </c>
      <c r="B8" s="1016"/>
      <c r="C8" s="1017"/>
      <c r="D8" s="1017"/>
      <c r="E8" s="1017"/>
      <c r="F8" s="1017"/>
      <c r="G8" s="1017"/>
      <c r="H8" s="1017"/>
      <c r="I8" s="1017"/>
      <c r="J8" s="1017"/>
      <c r="K8" s="1017"/>
      <c r="L8" s="1017"/>
      <c r="M8" s="1017"/>
      <c r="N8" s="1017"/>
      <c r="O8" s="1017"/>
      <c r="P8" s="1018"/>
      <c r="Q8" s="1022"/>
      <c r="R8" s="1023"/>
      <c r="S8" s="1023"/>
      <c r="T8" s="1023"/>
      <c r="U8" s="1023"/>
      <c r="V8" s="1023"/>
      <c r="W8" s="1023"/>
      <c r="X8" s="1023"/>
      <c r="Y8" s="1023"/>
      <c r="Z8" s="1023"/>
      <c r="AA8" s="1023"/>
      <c r="AB8" s="1023"/>
      <c r="AC8" s="1023"/>
      <c r="AD8" s="1023"/>
      <c r="AE8" s="1024"/>
      <c r="AF8" s="1000"/>
      <c r="AG8" s="1001"/>
      <c r="AH8" s="1001"/>
      <c r="AI8" s="1001"/>
      <c r="AJ8" s="1002"/>
      <c r="AK8" s="1065"/>
      <c r="AL8" s="1066"/>
      <c r="AM8" s="1066"/>
      <c r="AN8" s="1066"/>
      <c r="AO8" s="1066"/>
      <c r="AP8" s="1066"/>
      <c r="AQ8" s="1066"/>
      <c r="AR8" s="1066"/>
      <c r="AS8" s="1066"/>
      <c r="AT8" s="1066"/>
      <c r="AU8" s="1063"/>
      <c r="AV8" s="1063"/>
      <c r="AW8" s="1063"/>
      <c r="AX8" s="1063"/>
      <c r="AY8" s="1064"/>
      <c r="AZ8" s="214"/>
      <c r="BA8" s="214"/>
      <c r="BB8" s="214"/>
      <c r="BC8" s="214"/>
      <c r="BD8" s="214"/>
      <c r="BE8" s="215"/>
      <c r="BF8" s="215"/>
      <c r="BG8" s="215"/>
      <c r="BH8" s="215"/>
      <c r="BI8" s="215"/>
      <c r="BJ8" s="215"/>
      <c r="BK8" s="215"/>
      <c r="BL8" s="215"/>
      <c r="BM8" s="215"/>
      <c r="BN8" s="215"/>
      <c r="BO8" s="215"/>
      <c r="BP8" s="215"/>
      <c r="BQ8" s="220">
        <v>2</v>
      </c>
      <c r="BR8" s="221"/>
      <c r="BS8" s="975"/>
      <c r="BT8" s="976"/>
      <c r="BU8" s="976"/>
      <c r="BV8" s="976"/>
      <c r="BW8" s="976"/>
      <c r="BX8" s="976"/>
      <c r="BY8" s="976"/>
      <c r="BZ8" s="976"/>
      <c r="CA8" s="976"/>
      <c r="CB8" s="976"/>
      <c r="CC8" s="976"/>
      <c r="CD8" s="976"/>
      <c r="CE8" s="976"/>
      <c r="CF8" s="976"/>
      <c r="CG8" s="997"/>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216"/>
    </row>
    <row r="9" spans="1:131" s="217" customFormat="1" ht="26.25" customHeight="1">
      <c r="A9" s="220">
        <v>3</v>
      </c>
      <c r="B9" s="1016"/>
      <c r="C9" s="1017"/>
      <c r="D9" s="1017"/>
      <c r="E9" s="1017"/>
      <c r="F9" s="1017"/>
      <c r="G9" s="1017"/>
      <c r="H9" s="1017"/>
      <c r="I9" s="1017"/>
      <c r="J9" s="1017"/>
      <c r="K9" s="1017"/>
      <c r="L9" s="1017"/>
      <c r="M9" s="1017"/>
      <c r="N9" s="1017"/>
      <c r="O9" s="1017"/>
      <c r="P9" s="1018"/>
      <c r="Q9" s="1022"/>
      <c r="R9" s="1023"/>
      <c r="S9" s="1023"/>
      <c r="T9" s="1023"/>
      <c r="U9" s="1023"/>
      <c r="V9" s="1023"/>
      <c r="W9" s="1023"/>
      <c r="X9" s="1023"/>
      <c r="Y9" s="1023"/>
      <c r="Z9" s="1023"/>
      <c r="AA9" s="1023"/>
      <c r="AB9" s="1023"/>
      <c r="AC9" s="1023"/>
      <c r="AD9" s="1023"/>
      <c r="AE9" s="1024"/>
      <c r="AF9" s="1000"/>
      <c r="AG9" s="1001"/>
      <c r="AH9" s="1001"/>
      <c r="AI9" s="1001"/>
      <c r="AJ9" s="1002"/>
      <c r="AK9" s="1065"/>
      <c r="AL9" s="1066"/>
      <c r="AM9" s="1066"/>
      <c r="AN9" s="1066"/>
      <c r="AO9" s="1066"/>
      <c r="AP9" s="1066"/>
      <c r="AQ9" s="1066"/>
      <c r="AR9" s="1066"/>
      <c r="AS9" s="1066"/>
      <c r="AT9" s="1066"/>
      <c r="AU9" s="1063"/>
      <c r="AV9" s="1063"/>
      <c r="AW9" s="1063"/>
      <c r="AX9" s="1063"/>
      <c r="AY9" s="1064"/>
      <c r="AZ9" s="214"/>
      <c r="BA9" s="214"/>
      <c r="BB9" s="214"/>
      <c r="BC9" s="214"/>
      <c r="BD9" s="214"/>
      <c r="BE9" s="215"/>
      <c r="BF9" s="215"/>
      <c r="BG9" s="215"/>
      <c r="BH9" s="215"/>
      <c r="BI9" s="215"/>
      <c r="BJ9" s="215"/>
      <c r="BK9" s="215"/>
      <c r="BL9" s="215"/>
      <c r="BM9" s="215"/>
      <c r="BN9" s="215"/>
      <c r="BO9" s="215"/>
      <c r="BP9" s="215"/>
      <c r="BQ9" s="220">
        <v>3</v>
      </c>
      <c r="BR9" s="221"/>
      <c r="BS9" s="975"/>
      <c r="BT9" s="976"/>
      <c r="BU9" s="976"/>
      <c r="BV9" s="976"/>
      <c r="BW9" s="976"/>
      <c r="BX9" s="976"/>
      <c r="BY9" s="976"/>
      <c r="BZ9" s="976"/>
      <c r="CA9" s="976"/>
      <c r="CB9" s="976"/>
      <c r="CC9" s="976"/>
      <c r="CD9" s="976"/>
      <c r="CE9" s="976"/>
      <c r="CF9" s="976"/>
      <c r="CG9" s="997"/>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216"/>
    </row>
    <row r="10" spans="1:131" s="217" customFormat="1" ht="26.25" customHeight="1">
      <c r="A10" s="220">
        <v>4</v>
      </c>
      <c r="B10" s="1016"/>
      <c r="C10" s="1017"/>
      <c r="D10" s="1017"/>
      <c r="E10" s="1017"/>
      <c r="F10" s="1017"/>
      <c r="G10" s="1017"/>
      <c r="H10" s="1017"/>
      <c r="I10" s="1017"/>
      <c r="J10" s="1017"/>
      <c r="K10" s="1017"/>
      <c r="L10" s="1017"/>
      <c r="M10" s="1017"/>
      <c r="N10" s="1017"/>
      <c r="O10" s="1017"/>
      <c r="P10" s="1018"/>
      <c r="Q10" s="1022"/>
      <c r="R10" s="1023"/>
      <c r="S10" s="1023"/>
      <c r="T10" s="1023"/>
      <c r="U10" s="1023"/>
      <c r="V10" s="1023"/>
      <c r="W10" s="1023"/>
      <c r="X10" s="1023"/>
      <c r="Y10" s="1023"/>
      <c r="Z10" s="1023"/>
      <c r="AA10" s="1023"/>
      <c r="AB10" s="1023"/>
      <c r="AC10" s="1023"/>
      <c r="AD10" s="1023"/>
      <c r="AE10" s="1024"/>
      <c r="AF10" s="1000"/>
      <c r="AG10" s="1001"/>
      <c r="AH10" s="1001"/>
      <c r="AI10" s="1001"/>
      <c r="AJ10" s="1002"/>
      <c r="AK10" s="1065"/>
      <c r="AL10" s="1066"/>
      <c r="AM10" s="1066"/>
      <c r="AN10" s="1066"/>
      <c r="AO10" s="1066"/>
      <c r="AP10" s="1066"/>
      <c r="AQ10" s="1066"/>
      <c r="AR10" s="1066"/>
      <c r="AS10" s="1066"/>
      <c r="AT10" s="1066"/>
      <c r="AU10" s="1063"/>
      <c r="AV10" s="1063"/>
      <c r="AW10" s="1063"/>
      <c r="AX10" s="1063"/>
      <c r="AY10" s="1064"/>
      <c r="AZ10" s="214"/>
      <c r="BA10" s="214"/>
      <c r="BB10" s="214"/>
      <c r="BC10" s="214"/>
      <c r="BD10" s="214"/>
      <c r="BE10" s="215"/>
      <c r="BF10" s="215"/>
      <c r="BG10" s="215"/>
      <c r="BH10" s="215"/>
      <c r="BI10" s="215"/>
      <c r="BJ10" s="215"/>
      <c r="BK10" s="215"/>
      <c r="BL10" s="215"/>
      <c r="BM10" s="215"/>
      <c r="BN10" s="215"/>
      <c r="BO10" s="215"/>
      <c r="BP10" s="215"/>
      <c r="BQ10" s="220">
        <v>4</v>
      </c>
      <c r="BR10" s="221"/>
      <c r="BS10" s="975"/>
      <c r="BT10" s="976"/>
      <c r="BU10" s="976"/>
      <c r="BV10" s="976"/>
      <c r="BW10" s="976"/>
      <c r="BX10" s="976"/>
      <c r="BY10" s="976"/>
      <c r="BZ10" s="976"/>
      <c r="CA10" s="976"/>
      <c r="CB10" s="976"/>
      <c r="CC10" s="976"/>
      <c r="CD10" s="976"/>
      <c r="CE10" s="976"/>
      <c r="CF10" s="976"/>
      <c r="CG10" s="997"/>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216"/>
    </row>
    <row r="11" spans="1:131" s="217" customFormat="1" ht="26.25" customHeight="1">
      <c r="A11" s="220">
        <v>5</v>
      </c>
      <c r="B11" s="1016"/>
      <c r="C11" s="1017"/>
      <c r="D11" s="1017"/>
      <c r="E11" s="1017"/>
      <c r="F11" s="1017"/>
      <c r="G11" s="1017"/>
      <c r="H11" s="1017"/>
      <c r="I11" s="1017"/>
      <c r="J11" s="1017"/>
      <c r="K11" s="1017"/>
      <c r="L11" s="1017"/>
      <c r="M11" s="1017"/>
      <c r="N11" s="1017"/>
      <c r="O11" s="1017"/>
      <c r="P11" s="1018"/>
      <c r="Q11" s="1022"/>
      <c r="R11" s="1023"/>
      <c r="S11" s="1023"/>
      <c r="T11" s="1023"/>
      <c r="U11" s="1023"/>
      <c r="V11" s="1023"/>
      <c r="W11" s="1023"/>
      <c r="X11" s="1023"/>
      <c r="Y11" s="1023"/>
      <c r="Z11" s="1023"/>
      <c r="AA11" s="1023"/>
      <c r="AB11" s="1023"/>
      <c r="AC11" s="1023"/>
      <c r="AD11" s="1023"/>
      <c r="AE11" s="1024"/>
      <c r="AF11" s="1000"/>
      <c r="AG11" s="1001"/>
      <c r="AH11" s="1001"/>
      <c r="AI11" s="1001"/>
      <c r="AJ11" s="1002"/>
      <c r="AK11" s="1065"/>
      <c r="AL11" s="1066"/>
      <c r="AM11" s="1066"/>
      <c r="AN11" s="1066"/>
      <c r="AO11" s="1066"/>
      <c r="AP11" s="1066"/>
      <c r="AQ11" s="1066"/>
      <c r="AR11" s="1066"/>
      <c r="AS11" s="1066"/>
      <c r="AT11" s="1066"/>
      <c r="AU11" s="1063"/>
      <c r="AV11" s="1063"/>
      <c r="AW11" s="1063"/>
      <c r="AX11" s="1063"/>
      <c r="AY11" s="1064"/>
      <c r="AZ11" s="214"/>
      <c r="BA11" s="214"/>
      <c r="BB11" s="214"/>
      <c r="BC11" s="214"/>
      <c r="BD11" s="214"/>
      <c r="BE11" s="215"/>
      <c r="BF11" s="215"/>
      <c r="BG11" s="215"/>
      <c r="BH11" s="215"/>
      <c r="BI11" s="215"/>
      <c r="BJ11" s="215"/>
      <c r="BK11" s="215"/>
      <c r="BL11" s="215"/>
      <c r="BM11" s="215"/>
      <c r="BN11" s="215"/>
      <c r="BO11" s="215"/>
      <c r="BP11" s="215"/>
      <c r="BQ11" s="220">
        <v>5</v>
      </c>
      <c r="BR11" s="221"/>
      <c r="BS11" s="975"/>
      <c r="BT11" s="976"/>
      <c r="BU11" s="976"/>
      <c r="BV11" s="976"/>
      <c r="BW11" s="976"/>
      <c r="BX11" s="976"/>
      <c r="BY11" s="976"/>
      <c r="BZ11" s="976"/>
      <c r="CA11" s="976"/>
      <c r="CB11" s="976"/>
      <c r="CC11" s="976"/>
      <c r="CD11" s="976"/>
      <c r="CE11" s="976"/>
      <c r="CF11" s="976"/>
      <c r="CG11" s="997"/>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216"/>
    </row>
    <row r="12" spans="1:131" s="217" customFormat="1" ht="26.25" customHeight="1">
      <c r="A12" s="220">
        <v>6</v>
      </c>
      <c r="B12" s="1016"/>
      <c r="C12" s="1017"/>
      <c r="D12" s="1017"/>
      <c r="E12" s="1017"/>
      <c r="F12" s="1017"/>
      <c r="G12" s="1017"/>
      <c r="H12" s="1017"/>
      <c r="I12" s="1017"/>
      <c r="J12" s="1017"/>
      <c r="K12" s="1017"/>
      <c r="L12" s="1017"/>
      <c r="M12" s="1017"/>
      <c r="N12" s="1017"/>
      <c r="O12" s="1017"/>
      <c r="P12" s="1018"/>
      <c r="Q12" s="1022"/>
      <c r="R12" s="1023"/>
      <c r="S12" s="1023"/>
      <c r="T12" s="1023"/>
      <c r="U12" s="1023"/>
      <c r="V12" s="1023"/>
      <c r="W12" s="1023"/>
      <c r="X12" s="1023"/>
      <c r="Y12" s="1023"/>
      <c r="Z12" s="1023"/>
      <c r="AA12" s="1023"/>
      <c r="AB12" s="1023"/>
      <c r="AC12" s="1023"/>
      <c r="AD12" s="1023"/>
      <c r="AE12" s="1024"/>
      <c r="AF12" s="1000"/>
      <c r="AG12" s="1001"/>
      <c r="AH12" s="1001"/>
      <c r="AI12" s="1001"/>
      <c r="AJ12" s="1002"/>
      <c r="AK12" s="1065"/>
      <c r="AL12" s="1066"/>
      <c r="AM12" s="1066"/>
      <c r="AN12" s="1066"/>
      <c r="AO12" s="1066"/>
      <c r="AP12" s="1066"/>
      <c r="AQ12" s="1066"/>
      <c r="AR12" s="1066"/>
      <c r="AS12" s="1066"/>
      <c r="AT12" s="1066"/>
      <c r="AU12" s="1063"/>
      <c r="AV12" s="1063"/>
      <c r="AW12" s="1063"/>
      <c r="AX12" s="1063"/>
      <c r="AY12" s="1064"/>
      <c r="AZ12" s="214"/>
      <c r="BA12" s="214"/>
      <c r="BB12" s="214"/>
      <c r="BC12" s="214"/>
      <c r="BD12" s="214"/>
      <c r="BE12" s="215"/>
      <c r="BF12" s="215"/>
      <c r="BG12" s="215"/>
      <c r="BH12" s="215"/>
      <c r="BI12" s="215"/>
      <c r="BJ12" s="215"/>
      <c r="BK12" s="215"/>
      <c r="BL12" s="215"/>
      <c r="BM12" s="215"/>
      <c r="BN12" s="215"/>
      <c r="BO12" s="215"/>
      <c r="BP12" s="215"/>
      <c r="BQ12" s="220">
        <v>6</v>
      </c>
      <c r="BR12" s="221"/>
      <c r="BS12" s="975"/>
      <c r="BT12" s="976"/>
      <c r="BU12" s="976"/>
      <c r="BV12" s="976"/>
      <c r="BW12" s="976"/>
      <c r="BX12" s="976"/>
      <c r="BY12" s="976"/>
      <c r="BZ12" s="976"/>
      <c r="CA12" s="976"/>
      <c r="CB12" s="976"/>
      <c r="CC12" s="976"/>
      <c r="CD12" s="976"/>
      <c r="CE12" s="976"/>
      <c r="CF12" s="976"/>
      <c r="CG12" s="997"/>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216"/>
    </row>
    <row r="13" spans="1:131" s="217" customFormat="1" ht="26.25" customHeight="1">
      <c r="A13" s="220">
        <v>7</v>
      </c>
      <c r="B13" s="1016"/>
      <c r="C13" s="1017"/>
      <c r="D13" s="1017"/>
      <c r="E13" s="1017"/>
      <c r="F13" s="1017"/>
      <c r="G13" s="1017"/>
      <c r="H13" s="1017"/>
      <c r="I13" s="1017"/>
      <c r="J13" s="1017"/>
      <c r="K13" s="1017"/>
      <c r="L13" s="1017"/>
      <c r="M13" s="1017"/>
      <c r="N13" s="1017"/>
      <c r="O13" s="1017"/>
      <c r="P13" s="1018"/>
      <c r="Q13" s="1022"/>
      <c r="R13" s="1023"/>
      <c r="S13" s="1023"/>
      <c r="T13" s="1023"/>
      <c r="U13" s="1023"/>
      <c r="V13" s="1023"/>
      <c r="W13" s="1023"/>
      <c r="X13" s="1023"/>
      <c r="Y13" s="1023"/>
      <c r="Z13" s="1023"/>
      <c r="AA13" s="1023"/>
      <c r="AB13" s="1023"/>
      <c r="AC13" s="1023"/>
      <c r="AD13" s="1023"/>
      <c r="AE13" s="1024"/>
      <c r="AF13" s="1000"/>
      <c r="AG13" s="1001"/>
      <c r="AH13" s="1001"/>
      <c r="AI13" s="1001"/>
      <c r="AJ13" s="1002"/>
      <c r="AK13" s="1065"/>
      <c r="AL13" s="1066"/>
      <c r="AM13" s="1066"/>
      <c r="AN13" s="1066"/>
      <c r="AO13" s="1066"/>
      <c r="AP13" s="1066"/>
      <c r="AQ13" s="1066"/>
      <c r="AR13" s="1066"/>
      <c r="AS13" s="1066"/>
      <c r="AT13" s="1066"/>
      <c r="AU13" s="1063"/>
      <c r="AV13" s="1063"/>
      <c r="AW13" s="1063"/>
      <c r="AX13" s="1063"/>
      <c r="AY13" s="1064"/>
      <c r="AZ13" s="214"/>
      <c r="BA13" s="214"/>
      <c r="BB13" s="214"/>
      <c r="BC13" s="214"/>
      <c r="BD13" s="214"/>
      <c r="BE13" s="215"/>
      <c r="BF13" s="215"/>
      <c r="BG13" s="215"/>
      <c r="BH13" s="215"/>
      <c r="BI13" s="215"/>
      <c r="BJ13" s="215"/>
      <c r="BK13" s="215"/>
      <c r="BL13" s="215"/>
      <c r="BM13" s="215"/>
      <c r="BN13" s="215"/>
      <c r="BO13" s="215"/>
      <c r="BP13" s="215"/>
      <c r="BQ13" s="220">
        <v>7</v>
      </c>
      <c r="BR13" s="221"/>
      <c r="BS13" s="975"/>
      <c r="BT13" s="976"/>
      <c r="BU13" s="976"/>
      <c r="BV13" s="976"/>
      <c r="BW13" s="976"/>
      <c r="BX13" s="976"/>
      <c r="BY13" s="976"/>
      <c r="BZ13" s="976"/>
      <c r="CA13" s="976"/>
      <c r="CB13" s="976"/>
      <c r="CC13" s="976"/>
      <c r="CD13" s="976"/>
      <c r="CE13" s="976"/>
      <c r="CF13" s="976"/>
      <c r="CG13" s="997"/>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216"/>
    </row>
    <row r="14" spans="1:131" s="217" customFormat="1" ht="26.25" customHeight="1">
      <c r="A14" s="220">
        <v>8</v>
      </c>
      <c r="B14" s="1016"/>
      <c r="C14" s="1017"/>
      <c r="D14" s="1017"/>
      <c r="E14" s="1017"/>
      <c r="F14" s="1017"/>
      <c r="G14" s="1017"/>
      <c r="H14" s="1017"/>
      <c r="I14" s="1017"/>
      <c r="J14" s="1017"/>
      <c r="K14" s="1017"/>
      <c r="L14" s="1017"/>
      <c r="M14" s="1017"/>
      <c r="N14" s="1017"/>
      <c r="O14" s="1017"/>
      <c r="P14" s="1018"/>
      <c r="Q14" s="1022"/>
      <c r="R14" s="1023"/>
      <c r="S14" s="1023"/>
      <c r="T14" s="1023"/>
      <c r="U14" s="1023"/>
      <c r="V14" s="1023"/>
      <c r="W14" s="1023"/>
      <c r="X14" s="1023"/>
      <c r="Y14" s="1023"/>
      <c r="Z14" s="1023"/>
      <c r="AA14" s="1023"/>
      <c r="AB14" s="1023"/>
      <c r="AC14" s="1023"/>
      <c r="AD14" s="1023"/>
      <c r="AE14" s="1024"/>
      <c r="AF14" s="1000"/>
      <c r="AG14" s="1001"/>
      <c r="AH14" s="1001"/>
      <c r="AI14" s="1001"/>
      <c r="AJ14" s="1002"/>
      <c r="AK14" s="1065"/>
      <c r="AL14" s="1066"/>
      <c r="AM14" s="1066"/>
      <c r="AN14" s="1066"/>
      <c r="AO14" s="1066"/>
      <c r="AP14" s="1066"/>
      <c r="AQ14" s="1066"/>
      <c r="AR14" s="1066"/>
      <c r="AS14" s="1066"/>
      <c r="AT14" s="1066"/>
      <c r="AU14" s="1063"/>
      <c r="AV14" s="1063"/>
      <c r="AW14" s="1063"/>
      <c r="AX14" s="1063"/>
      <c r="AY14" s="1064"/>
      <c r="AZ14" s="214"/>
      <c r="BA14" s="214"/>
      <c r="BB14" s="214"/>
      <c r="BC14" s="214"/>
      <c r="BD14" s="214"/>
      <c r="BE14" s="215"/>
      <c r="BF14" s="215"/>
      <c r="BG14" s="215"/>
      <c r="BH14" s="215"/>
      <c r="BI14" s="215"/>
      <c r="BJ14" s="215"/>
      <c r="BK14" s="215"/>
      <c r="BL14" s="215"/>
      <c r="BM14" s="215"/>
      <c r="BN14" s="215"/>
      <c r="BO14" s="215"/>
      <c r="BP14" s="215"/>
      <c r="BQ14" s="220">
        <v>8</v>
      </c>
      <c r="BR14" s="221"/>
      <c r="BS14" s="975"/>
      <c r="BT14" s="976"/>
      <c r="BU14" s="976"/>
      <c r="BV14" s="976"/>
      <c r="BW14" s="976"/>
      <c r="BX14" s="976"/>
      <c r="BY14" s="976"/>
      <c r="BZ14" s="976"/>
      <c r="CA14" s="976"/>
      <c r="CB14" s="976"/>
      <c r="CC14" s="976"/>
      <c r="CD14" s="976"/>
      <c r="CE14" s="976"/>
      <c r="CF14" s="976"/>
      <c r="CG14" s="997"/>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216"/>
    </row>
    <row r="15" spans="1:131" s="217" customFormat="1" ht="26.25" customHeight="1">
      <c r="A15" s="220">
        <v>9</v>
      </c>
      <c r="B15" s="1016"/>
      <c r="C15" s="1017"/>
      <c r="D15" s="1017"/>
      <c r="E15" s="1017"/>
      <c r="F15" s="1017"/>
      <c r="G15" s="1017"/>
      <c r="H15" s="1017"/>
      <c r="I15" s="1017"/>
      <c r="J15" s="1017"/>
      <c r="K15" s="1017"/>
      <c r="L15" s="1017"/>
      <c r="M15" s="1017"/>
      <c r="N15" s="1017"/>
      <c r="O15" s="1017"/>
      <c r="P15" s="1018"/>
      <c r="Q15" s="1022"/>
      <c r="R15" s="1023"/>
      <c r="S15" s="1023"/>
      <c r="T15" s="1023"/>
      <c r="U15" s="1023"/>
      <c r="V15" s="1023"/>
      <c r="W15" s="1023"/>
      <c r="X15" s="1023"/>
      <c r="Y15" s="1023"/>
      <c r="Z15" s="1023"/>
      <c r="AA15" s="1023"/>
      <c r="AB15" s="1023"/>
      <c r="AC15" s="1023"/>
      <c r="AD15" s="1023"/>
      <c r="AE15" s="1024"/>
      <c r="AF15" s="1000"/>
      <c r="AG15" s="1001"/>
      <c r="AH15" s="1001"/>
      <c r="AI15" s="1001"/>
      <c r="AJ15" s="1002"/>
      <c r="AK15" s="1065"/>
      <c r="AL15" s="1066"/>
      <c r="AM15" s="1066"/>
      <c r="AN15" s="1066"/>
      <c r="AO15" s="1066"/>
      <c r="AP15" s="1066"/>
      <c r="AQ15" s="1066"/>
      <c r="AR15" s="1066"/>
      <c r="AS15" s="1066"/>
      <c r="AT15" s="1066"/>
      <c r="AU15" s="1063"/>
      <c r="AV15" s="1063"/>
      <c r="AW15" s="1063"/>
      <c r="AX15" s="1063"/>
      <c r="AY15" s="1064"/>
      <c r="AZ15" s="214"/>
      <c r="BA15" s="214"/>
      <c r="BB15" s="214"/>
      <c r="BC15" s="214"/>
      <c r="BD15" s="214"/>
      <c r="BE15" s="215"/>
      <c r="BF15" s="215"/>
      <c r="BG15" s="215"/>
      <c r="BH15" s="215"/>
      <c r="BI15" s="215"/>
      <c r="BJ15" s="215"/>
      <c r="BK15" s="215"/>
      <c r="BL15" s="215"/>
      <c r="BM15" s="215"/>
      <c r="BN15" s="215"/>
      <c r="BO15" s="215"/>
      <c r="BP15" s="215"/>
      <c r="BQ15" s="220">
        <v>9</v>
      </c>
      <c r="BR15" s="221"/>
      <c r="BS15" s="975"/>
      <c r="BT15" s="976"/>
      <c r="BU15" s="976"/>
      <c r="BV15" s="976"/>
      <c r="BW15" s="976"/>
      <c r="BX15" s="976"/>
      <c r="BY15" s="976"/>
      <c r="BZ15" s="976"/>
      <c r="CA15" s="976"/>
      <c r="CB15" s="976"/>
      <c r="CC15" s="976"/>
      <c r="CD15" s="976"/>
      <c r="CE15" s="976"/>
      <c r="CF15" s="976"/>
      <c r="CG15" s="997"/>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216"/>
    </row>
    <row r="16" spans="1:131" s="217" customFormat="1" ht="26.25" customHeight="1">
      <c r="A16" s="220">
        <v>10</v>
      </c>
      <c r="B16" s="1016"/>
      <c r="C16" s="1017"/>
      <c r="D16" s="1017"/>
      <c r="E16" s="1017"/>
      <c r="F16" s="1017"/>
      <c r="G16" s="1017"/>
      <c r="H16" s="1017"/>
      <c r="I16" s="1017"/>
      <c r="J16" s="1017"/>
      <c r="K16" s="1017"/>
      <c r="L16" s="1017"/>
      <c r="M16" s="1017"/>
      <c r="N16" s="1017"/>
      <c r="O16" s="1017"/>
      <c r="P16" s="1018"/>
      <c r="Q16" s="1022"/>
      <c r="R16" s="1023"/>
      <c r="S16" s="1023"/>
      <c r="T16" s="1023"/>
      <c r="U16" s="1023"/>
      <c r="V16" s="1023"/>
      <c r="W16" s="1023"/>
      <c r="X16" s="1023"/>
      <c r="Y16" s="1023"/>
      <c r="Z16" s="1023"/>
      <c r="AA16" s="1023"/>
      <c r="AB16" s="1023"/>
      <c r="AC16" s="1023"/>
      <c r="AD16" s="1023"/>
      <c r="AE16" s="1024"/>
      <c r="AF16" s="1000"/>
      <c r="AG16" s="1001"/>
      <c r="AH16" s="1001"/>
      <c r="AI16" s="1001"/>
      <c r="AJ16" s="1002"/>
      <c r="AK16" s="1065"/>
      <c r="AL16" s="1066"/>
      <c r="AM16" s="1066"/>
      <c r="AN16" s="1066"/>
      <c r="AO16" s="1066"/>
      <c r="AP16" s="1066"/>
      <c r="AQ16" s="1066"/>
      <c r="AR16" s="1066"/>
      <c r="AS16" s="1066"/>
      <c r="AT16" s="1066"/>
      <c r="AU16" s="1063"/>
      <c r="AV16" s="1063"/>
      <c r="AW16" s="1063"/>
      <c r="AX16" s="1063"/>
      <c r="AY16" s="1064"/>
      <c r="AZ16" s="214"/>
      <c r="BA16" s="214"/>
      <c r="BB16" s="214"/>
      <c r="BC16" s="214"/>
      <c r="BD16" s="214"/>
      <c r="BE16" s="215"/>
      <c r="BF16" s="215"/>
      <c r="BG16" s="215"/>
      <c r="BH16" s="215"/>
      <c r="BI16" s="215"/>
      <c r="BJ16" s="215"/>
      <c r="BK16" s="215"/>
      <c r="BL16" s="215"/>
      <c r="BM16" s="215"/>
      <c r="BN16" s="215"/>
      <c r="BO16" s="215"/>
      <c r="BP16" s="215"/>
      <c r="BQ16" s="220">
        <v>10</v>
      </c>
      <c r="BR16" s="221"/>
      <c r="BS16" s="975"/>
      <c r="BT16" s="976"/>
      <c r="BU16" s="976"/>
      <c r="BV16" s="976"/>
      <c r="BW16" s="976"/>
      <c r="BX16" s="976"/>
      <c r="BY16" s="976"/>
      <c r="BZ16" s="976"/>
      <c r="CA16" s="976"/>
      <c r="CB16" s="976"/>
      <c r="CC16" s="976"/>
      <c r="CD16" s="976"/>
      <c r="CE16" s="976"/>
      <c r="CF16" s="976"/>
      <c r="CG16" s="997"/>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216"/>
    </row>
    <row r="17" spans="1:131" s="217" customFormat="1" ht="26.25" customHeight="1">
      <c r="A17" s="220">
        <v>11</v>
      </c>
      <c r="B17" s="1016"/>
      <c r="C17" s="1017"/>
      <c r="D17" s="1017"/>
      <c r="E17" s="1017"/>
      <c r="F17" s="1017"/>
      <c r="G17" s="1017"/>
      <c r="H17" s="1017"/>
      <c r="I17" s="1017"/>
      <c r="J17" s="1017"/>
      <c r="K17" s="1017"/>
      <c r="L17" s="1017"/>
      <c r="M17" s="1017"/>
      <c r="N17" s="1017"/>
      <c r="O17" s="1017"/>
      <c r="P17" s="1018"/>
      <c r="Q17" s="1022"/>
      <c r="R17" s="1023"/>
      <c r="S17" s="1023"/>
      <c r="T17" s="1023"/>
      <c r="U17" s="1023"/>
      <c r="V17" s="1023"/>
      <c r="W17" s="1023"/>
      <c r="X17" s="1023"/>
      <c r="Y17" s="1023"/>
      <c r="Z17" s="1023"/>
      <c r="AA17" s="1023"/>
      <c r="AB17" s="1023"/>
      <c r="AC17" s="1023"/>
      <c r="AD17" s="1023"/>
      <c r="AE17" s="1024"/>
      <c r="AF17" s="1000"/>
      <c r="AG17" s="1001"/>
      <c r="AH17" s="1001"/>
      <c r="AI17" s="1001"/>
      <c r="AJ17" s="1002"/>
      <c r="AK17" s="1065"/>
      <c r="AL17" s="1066"/>
      <c r="AM17" s="1066"/>
      <c r="AN17" s="1066"/>
      <c r="AO17" s="1066"/>
      <c r="AP17" s="1066"/>
      <c r="AQ17" s="1066"/>
      <c r="AR17" s="1066"/>
      <c r="AS17" s="1066"/>
      <c r="AT17" s="1066"/>
      <c r="AU17" s="1063"/>
      <c r="AV17" s="1063"/>
      <c r="AW17" s="1063"/>
      <c r="AX17" s="1063"/>
      <c r="AY17" s="1064"/>
      <c r="AZ17" s="214"/>
      <c r="BA17" s="214"/>
      <c r="BB17" s="214"/>
      <c r="BC17" s="214"/>
      <c r="BD17" s="214"/>
      <c r="BE17" s="215"/>
      <c r="BF17" s="215"/>
      <c r="BG17" s="215"/>
      <c r="BH17" s="215"/>
      <c r="BI17" s="215"/>
      <c r="BJ17" s="215"/>
      <c r="BK17" s="215"/>
      <c r="BL17" s="215"/>
      <c r="BM17" s="215"/>
      <c r="BN17" s="215"/>
      <c r="BO17" s="215"/>
      <c r="BP17" s="215"/>
      <c r="BQ17" s="220">
        <v>11</v>
      </c>
      <c r="BR17" s="221"/>
      <c r="BS17" s="975"/>
      <c r="BT17" s="976"/>
      <c r="BU17" s="976"/>
      <c r="BV17" s="976"/>
      <c r="BW17" s="976"/>
      <c r="BX17" s="976"/>
      <c r="BY17" s="976"/>
      <c r="BZ17" s="976"/>
      <c r="CA17" s="976"/>
      <c r="CB17" s="976"/>
      <c r="CC17" s="976"/>
      <c r="CD17" s="976"/>
      <c r="CE17" s="976"/>
      <c r="CF17" s="976"/>
      <c r="CG17" s="997"/>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216"/>
    </row>
    <row r="18" spans="1:131" s="217" customFormat="1" ht="26.25" customHeight="1">
      <c r="A18" s="220">
        <v>12</v>
      </c>
      <c r="B18" s="1016"/>
      <c r="C18" s="1017"/>
      <c r="D18" s="1017"/>
      <c r="E18" s="1017"/>
      <c r="F18" s="1017"/>
      <c r="G18" s="1017"/>
      <c r="H18" s="1017"/>
      <c r="I18" s="1017"/>
      <c r="J18" s="1017"/>
      <c r="K18" s="1017"/>
      <c r="L18" s="1017"/>
      <c r="M18" s="1017"/>
      <c r="N18" s="1017"/>
      <c r="O18" s="1017"/>
      <c r="P18" s="1018"/>
      <c r="Q18" s="1022"/>
      <c r="R18" s="1023"/>
      <c r="S18" s="1023"/>
      <c r="T18" s="1023"/>
      <c r="U18" s="1023"/>
      <c r="V18" s="1023"/>
      <c r="W18" s="1023"/>
      <c r="X18" s="1023"/>
      <c r="Y18" s="1023"/>
      <c r="Z18" s="1023"/>
      <c r="AA18" s="1023"/>
      <c r="AB18" s="1023"/>
      <c r="AC18" s="1023"/>
      <c r="AD18" s="1023"/>
      <c r="AE18" s="1024"/>
      <c r="AF18" s="1000"/>
      <c r="AG18" s="1001"/>
      <c r="AH18" s="1001"/>
      <c r="AI18" s="1001"/>
      <c r="AJ18" s="1002"/>
      <c r="AK18" s="1065"/>
      <c r="AL18" s="1066"/>
      <c r="AM18" s="1066"/>
      <c r="AN18" s="1066"/>
      <c r="AO18" s="1066"/>
      <c r="AP18" s="1066"/>
      <c r="AQ18" s="1066"/>
      <c r="AR18" s="1066"/>
      <c r="AS18" s="1066"/>
      <c r="AT18" s="1066"/>
      <c r="AU18" s="1063"/>
      <c r="AV18" s="1063"/>
      <c r="AW18" s="1063"/>
      <c r="AX18" s="1063"/>
      <c r="AY18" s="1064"/>
      <c r="AZ18" s="214"/>
      <c r="BA18" s="214"/>
      <c r="BB18" s="214"/>
      <c r="BC18" s="214"/>
      <c r="BD18" s="214"/>
      <c r="BE18" s="215"/>
      <c r="BF18" s="215"/>
      <c r="BG18" s="215"/>
      <c r="BH18" s="215"/>
      <c r="BI18" s="215"/>
      <c r="BJ18" s="215"/>
      <c r="BK18" s="215"/>
      <c r="BL18" s="215"/>
      <c r="BM18" s="215"/>
      <c r="BN18" s="215"/>
      <c r="BO18" s="215"/>
      <c r="BP18" s="215"/>
      <c r="BQ18" s="220">
        <v>12</v>
      </c>
      <c r="BR18" s="221"/>
      <c r="BS18" s="975"/>
      <c r="BT18" s="976"/>
      <c r="BU18" s="976"/>
      <c r="BV18" s="976"/>
      <c r="BW18" s="976"/>
      <c r="BX18" s="976"/>
      <c r="BY18" s="976"/>
      <c r="BZ18" s="976"/>
      <c r="CA18" s="976"/>
      <c r="CB18" s="976"/>
      <c r="CC18" s="976"/>
      <c r="CD18" s="976"/>
      <c r="CE18" s="976"/>
      <c r="CF18" s="976"/>
      <c r="CG18" s="997"/>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216"/>
    </row>
    <row r="19" spans="1:131" s="217" customFormat="1" ht="26.25" customHeight="1">
      <c r="A19" s="220">
        <v>13</v>
      </c>
      <c r="B19" s="1016"/>
      <c r="C19" s="1017"/>
      <c r="D19" s="1017"/>
      <c r="E19" s="1017"/>
      <c r="F19" s="1017"/>
      <c r="G19" s="1017"/>
      <c r="H19" s="1017"/>
      <c r="I19" s="1017"/>
      <c r="J19" s="1017"/>
      <c r="K19" s="1017"/>
      <c r="L19" s="1017"/>
      <c r="M19" s="1017"/>
      <c r="N19" s="1017"/>
      <c r="O19" s="1017"/>
      <c r="P19" s="1018"/>
      <c r="Q19" s="1022"/>
      <c r="R19" s="1023"/>
      <c r="S19" s="1023"/>
      <c r="T19" s="1023"/>
      <c r="U19" s="1023"/>
      <c r="V19" s="1023"/>
      <c r="W19" s="1023"/>
      <c r="X19" s="1023"/>
      <c r="Y19" s="1023"/>
      <c r="Z19" s="1023"/>
      <c r="AA19" s="1023"/>
      <c r="AB19" s="1023"/>
      <c r="AC19" s="1023"/>
      <c r="AD19" s="1023"/>
      <c r="AE19" s="1024"/>
      <c r="AF19" s="1000"/>
      <c r="AG19" s="1001"/>
      <c r="AH19" s="1001"/>
      <c r="AI19" s="1001"/>
      <c r="AJ19" s="1002"/>
      <c r="AK19" s="1065"/>
      <c r="AL19" s="1066"/>
      <c r="AM19" s="1066"/>
      <c r="AN19" s="1066"/>
      <c r="AO19" s="1066"/>
      <c r="AP19" s="1066"/>
      <c r="AQ19" s="1066"/>
      <c r="AR19" s="1066"/>
      <c r="AS19" s="1066"/>
      <c r="AT19" s="1066"/>
      <c r="AU19" s="1063"/>
      <c r="AV19" s="1063"/>
      <c r="AW19" s="1063"/>
      <c r="AX19" s="1063"/>
      <c r="AY19" s="1064"/>
      <c r="AZ19" s="214"/>
      <c r="BA19" s="214"/>
      <c r="BB19" s="214"/>
      <c r="BC19" s="214"/>
      <c r="BD19" s="214"/>
      <c r="BE19" s="215"/>
      <c r="BF19" s="215"/>
      <c r="BG19" s="215"/>
      <c r="BH19" s="215"/>
      <c r="BI19" s="215"/>
      <c r="BJ19" s="215"/>
      <c r="BK19" s="215"/>
      <c r="BL19" s="215"/>
      <c r="BM19" s="215"/>
      <c r="BN19" s="215"/>
      <c r="BO19" s="215"/>
      <c r="BP19" s="215"/>
      <c r="BQ19" s="220">
        <v>13</v>
      </c>
      <c r="BR19" s="221"/>
      <c r="BS19" s="975"/>
      <c r="BT19" s="976"/>
      <c r="BU19" s="976"/>
      <c r="BV19" s="976"/>
      <c r="BW19" s="976"/>
      <c r="BX19" s="976"/>
      <c r="BY19" s="976"/>
      <c r="BZ19" s="976"/>
      <c r="CA19" s="976"/>
      <c r="CB19" s="976"/>
      <c r="CC19" s="976"/>
      <c r="CD19" s="976"/>
      <c r="CE19" s="976"/>
      <c r="CF19" s="976"/>
      <c r="CG19" s="997"/>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216"/>
    </row>
    <row r="20" spans="1:131" s="217" customFormat="1" ht="26.25" customHeight="1">
      <c r="A20" s="220">
        <v>14</v>
      </c>
      <c r="B20" s="1016"/>
      <c r="C20" s="1017"/>
      <c r="D20" s="1017"/>
      <c r="E20" s="1017"/>
      <c r="F20" s="1017"/>
      <c r="G20" s="1017"/>
      <c r="H20" s="1017"/>
      <c r="I20" s="1017"/>
      <c r="J20" s="1017"/>
      <c r="K20" s="1017"/>
      <c r="L20" s="1017"/>
      <c r="M20" s="1017"/>
      <c r="N20" s="1017"/>
      <c r="O20" s="1017"/>
      <c r="P20" s="1018"/>
      <c r="Q20" s="1022"/>
      <c r="R20" s="1023"/>
      <c r="S20" s="1023"/>
      <c r="T20" s="1023"/>
      <c r="U20" s="1023"/>
      <c r="V20" s="1023"/>
      <c r="W20" s="1023"/>
      <c r="X20" s="1023"/>
      <c r="Y20" s="1023"/>
      <c r="Z20" s="1023"/>
      <c r="AA20" s="1023"/>
      <c r="AB20" s="1023"/>
      <c r="AC20" s="1023"/>
      <c r="AD20" s="1023"/>
      <c r="AE20" s="1024"/>
      <c r="AF20" s="1000"/>
      <c r="AG20" s="1001"/>
      <c r="AH20" s="1001"/>
      <c r="AI20" s="1001"/>
      <c r="AJ20" s="1002"/>
      <c r="AK20" s="1065"/>
      <c r="AL20" s="1066"/>
      <c r="AM20" s="1066"/>
      <c r="AN20" s="1066"/>
      <c r="AO20" s="1066"/>
      <c r="AP20" s="1066"/>
      <c r="AQ20" s="1066"/>
      <c r="AR20" s="1066"/>
      <c r="AS20" s="1066"/>
      <c r="AT20" s="1066"/>
      <c r="AU20" s="1063"/>
      <c r="AV20" s="1063"/>
      <c r="AW20" s="1063"/>
      <c r="AX20" s="1063"/>
      <c r="AY20" s="1064"/>
      <c r="AZ20" s="214"/>
      <c r="BA20" s="214"/>
      <c r="BB20" s="214"/>
      <c r="BC20" s="214"/>
      <c r="BD20" s="214"/>
      <c r="BE20" s="215"/>
      <c r="BF20" s="215"/>
      <c r="BG20" s="215"/>
      <c r="BH20" s="215"/>
      <c r="BI20" s="215"/>
      <c r="BJ20" s="215"/>
      <c r="BK20" s="215"/>
      <c r="BL20" s="215"/>
      <c r="BM20" s="215"/>
      <c r="BN20" s="215"/>
      <c r="BO20" s="215"/>
      <c r="BP20" s="215"/>
      <c r="BQ20" s="220">
        <v>14</v>
      </c>
      <c r="BR20" s="221"/>
      <c r="BS20" s="975"/>
      <c r="BT20" s="976"/>
      <c r="BU20" s="976"/>
      <c r="BV20" s="976"/>
      <c r="BW20" s="976"/>
      <c r="BX20" s="976"/>
      <c r="BY20" s="976"/>
      <c r="BZ20" s="976"/>
      <c r="CA20" s="976"/>
      <c r="CB20" s="976"/>
      <c r="CC20" s="976"/>
      <c r="CD20" s="976"/>
      <c r="CE20" s="976"/>
      <c r="CF20" s="976"/>
      <c r="CG20" s="997"/>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216"/>
    </row>
    <row r="21" spans="1:131" s="217" customFormat="1" ht="26.25" customHeight="1" thickBot="1">
      <c r="A21" s="220">
        <v>15</v>
      </c>
      <c r="B21" s="1016"/>
      <c r="C21" s="1017"/>
      <c r="D21" s="1017"/>
      <c r="E21" s="1017"/>
      <c r="F21" s="1017"/>
      <c r="G21" s="1017"/>
      <c r="H21" s="1017"/>
      <c r="I21" s="1017"/>
      <c r="J21" s="1017"/>
      <c r="K21" s="1017"/>
      <c r="L21" s="1017"/>
      <c r="M21" s="1017"/>
      <c r="N21" s="1017"/>
      <c r="O21" s="1017"/>
      <c r="P21" s="1018"/>
      <c r="Q21" s="1022"/>
      <c r="R21" s="1023"/>
      <c r="S21" s="1023"/>
      <c r="T21" s="1023"/>
      <c r="U21" s="1023"/>
      <c r="V21" s="1023"/>
      <c r="W21" s="1023"/>
      <c r="X21" s="1023"/>
      <c r="Y21" s="1023"/>
      <c r="Z21" s="1023"/>
      <c r="AA21" s="1023"/>
      <c r="AB21" s="1023"/>
      <c r="AC21" s="1023"/>
      <c r="AD21" s="1023"/>
      <c r="AE21" s="1024"/>
      <c r="AF21" s="1000"/>
      <c r="AG21" s="1001"/>
      <c r="AH21" s="1001"/>
      <c r="AI21" s="1001"/>
      <c r="AJ21" s="1002"/>
      <c r="AK21" s="1065"/>
      <c r="AL21" s="1066"/>
      <c r="AM21" s="1066"/>
      <c r="AN21" s="1066"/>
      <c r="AO21" s="1066"/>
      <c r="AP21" s="1066"/>
      <c r="AQ21" s="1066"/>
      <c r="AR21" s="1066"/>
      <c r="AS21" s="1066"/>
      <c r="AT21" s="1066"/>
      <c r="AU21" s="1063"/>
      <c r="AV21" s="1063"/>
      <c r="AW21" s="1063"/>
      <c r="AX21" s="1063"/>
      <c r="AY21" s="1064"/>
      <c r="AZ21" s="214"/>
      <c r="BA21" s="214"/>
      <c r="BB21" s="214"/>
      <c r="BC21" s="214"/>
      <c r="BD21" s="214"/>
      <c r="BE21" s="215"/>
      <c r="BF21" s="215"/>
      <c r="BG21" s="215"/>
      <c r="BH21" s="215"/>
      <c r="BI21" s="215"/>
      <c r="BJ21" s="215"/>
      <c r="BK21" s="215"/>
      <c r="BL21" s="215"/>
      <c r="BM21" s="215"/>
      <c r="BN21" s="215"/>
      <c r="BO21" s="215"/>
      <c r="BP21" s="215"/>
      <c r="BQ21" s="220">
        <v>15</v>
      </c>
      <c r="BR21" s="221"/>
      <c r="BS21" s="975"/>
      <c r="BT21" s="976"/>
      <c r="BU21" s="976"/>
      <c r="BV21" s="976"/>
      <c r="BW21" s="976"/>
      <c r="BX21" s="976"/>
      <c r="BY21" s="976"/>
      <c r="BZ21" s="976"/>
      <c r="CA21" s="976"/>
      <c r="CB21" s="976"/>
      <c r="CC21" s="976"/>
      <c r="CD21" s="976"/>
      <c r="CE21" s="976"/>
      <c r="CF21" s="976"/>
      <c r="CG21" s="997"/>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216"/>
    </row>
    <row r="22" spans="1:131" s="217" customFormat="1" ht="26.25" customHeight="1">
      <c r="A22" s="220">
        <v>16</v>
      </c>
      <c r="B22" s="1016"/>
      <c r="C22" s="1017"/>
      <c r="D22" s="1017"/>
      <c r="E22" s="1017"/>
      <c r="F22" s="1017"/>
      <c r="G22" s="1017"/>
      <c r="H22" s="1017"/>
      <c r="I22" s="1017"/>
      <c r="J22" s="1017"/>
      <c r="K22" s="1017"/>
      <c r="L22" s="1017"/>
      <c r="M22" s="1017"/>
      <c r="N22" s="1017"/>
      <c r="O22" s="1017"/>
      <c r="P22" s="1018"/>
      <c r="Q22" s="1060"/>
      <c r="R22" s="1061"/>
      <c r="S22" s="1061"/>
      <c r="T22" s="1061"/>
      <c r="U22" s="1061"/>
      <c r="V22" s="1061"/>
      <c r="W22" s="1061"/>
      <c r="X22" s="1061"/>
      <c r="Y22" s="1061"/>
      <c r="Z22" s="1061"/>
      <c r="AA22" s="1061"/>
      <c r="AB22" s="1061"/>
      <c r="AC22" s="1061"/>
      <c r="AD22" s="1061"/>
      <c r="AE22" s="1062"/>
      <c r="AF22" s="1000"/>
      <c r="AG22" s="1001"/>
      <c r="AH22" s="1001"/>
      <c r="AI22" s="1001"/>
      <c r="AJ22" s="1002"/>
      <c r="AK22" s="1056"/>
      <c r="AL22" s="1057"/>
      <c r="AM22" s="1057"/>
      <c r="AN22" s="1057"/>
      <c r="AO22" s="1057"/>
      <c r="AP22" s="1057"/>
      <c r="AQ22" s="1057"/>
      <c r="AR22" s="1057"/>
      <c r="AS22" s="1057"/>
      <c r="AT22" s="1057"/>
      <c r="AU22" s="1058"/>
      <c r="AV22" s="1058"/>
      <c r="AW22" s="1058"/>
      <c r="AX22" s="1058"/>
      <c r="AY22" s="1059"/>
      <c r="AZ22" s="1014" t="s">
        <v>380</v>
      </c>
      <c r="BA22" s="1014"/>
      <c r="BB22" s="1014"/>
      <c r="BC22" s="1014"/>
      <c r="BD22" s="1015"/>
      <c r="BE22" s="215"/>
      <c r="BF22" s="215"/>
      <c r="BG22" s="215"/>
      <c r="BH22" s="215"/>
      <c r="BI22" s="215"/>
      <c r="BJ22" s="215"/>
      <c r="BK22" s="215"/>
      <c r="BL22" s="215"/>
      <c r="BM22" s="215"/>
      <c r="BN22" s="215"/>
      <c r="BO22" s="215"/>
      <c r="BP22" s="215"/>
      <c r="BQ22" s="220">
        <v>16</v>
      </c>
      <c r="BR22" s="221"/>
      <c r="BS22" s="975"/>
      <c r="BT22" s="976"/>
      <c r="BU22" s="976"/>
      <c r="BV22" s="976"/>
      <c r="BW22" s="976"/>
      <c r="BX22" s="976"/>
      <c r="BY22" s="976"/>
      <c r="BZ22" s="976"/>
      <c r="CA22" s="976"/>
      <c r="CB22" s="976"/>
      <c r="CC22" s="976"/>
      <c r="CD22" s="976"/>
      <c r="CE22" s="976"/>
      <c r="CF22" s="976"/>
      <c r="CG22" s="997"/>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216"/>
    </row>
    <row r="23" spans="1:131" s="217" customFormat="1" ht="26.25" customHeight="1" thickBot="1">
      <c r="A23" s="222" t="s">
        <v>381</v>
      </c>
      <c r="B23" s="920" t="s">
        <v>382</v>
      </c>
      <c r="C23" s="921"/>
      <c r="D23" s="921"/>
      <c r="E23" s="921"/>
      <c r="F23" s="921"/>
      <c r="G23" s="921"/>
      <c r="H23" s="921"/>
      <c r="I23" s="921"/>
      <c r="J23" s="921"/>
      <c r="K23" s="921"/>
      <c r="L23" s="921"/>
      <c r="M23" s="921"/>
      <c r="N23" s="921"/>
      <c r="O23" s="921"/>
      <c r="P23" s="931"/>
      <c r="Q23" s="1047"/>
      <c r="R23" s="1048"/>
      <c r="S23" s="1048"/>
      <c r="T23" s="1048"/>
      <c r="U23" s="1048"/>
      <c r="V23" s="1048"/>
      <c r="W23" s="1048"/>
      <c r="X23" s="1048"/>
      <c r="Y23" s="1048"/>
      <c r="Z23" s="1048"/>
      <c r="AA23" s="1048"/>
      <c r="AB23" s="1048"/>
      <c r="AC23" s="1048"/>
      <c r="AD23" s="1048"/>
      <c r="AE23" s="1049"/>
      <c r="AF23" s="1050">
        <v>111</v>
      </c>
      <c r="AG23" s="1048"/>
      <c r="AH23" s="1048"/>
      <c r="AI23" s="1048"/>
      <c r="AJ23" s="1051"/>
      <c r="AK23" s="1052"/>
      <c r="AL23" s="1053"/>
      <c r="AM23" s="1053"/>
      <c r="AN23" s="1053"/>
      <c r="AO23" s="1053"/>
      <c r="AP23" s="1048"/>
      <c r="AQ23" s="1048"/>
      <c r="AR23" s="1048"/>
      <c r="AS23" s="1048"/>
      <c r="AT23" s="1048"/>
      <c r="AU23" s="1054"/>
      <c r="AV23" s="1054"/>
      <c r="AW23" s="1054"/>
      <c r="AX23" s="1054"/>
      <c r="AY23" s="1055"/>
      <c r="AZ23" s="1044" t="s">
        <v>383</v>
      </c>
      <c r="BA23" s="1045"/>
      <c r="BB23" s="1045"/>
      <c r="BC23" s="1045"/>
      <c r="BD23" s="1046"/>
      <c r="BE23" s="215"/>
      <c r="BF23" s="215"/>
      <c r="BG23" s="215"/>
      <c r="BH23" s="215"/>
      <c r="BI23" s="215"/>
      <c r="BJ23" s="215"/>
      <c r="BK23" s="215"/>
      <c r="BL23" s="215"/>
      <c r="BM23" s="215"/>
      <c r="BN23" s="215"/>
      <c r="BO23" s="215"/>
      <c r="BP23" s="215"/>
      <c r="BQ23" s="220">
        <v>17</v>
      </c>
      <c r="BR23" s="221"/>
      <c r="BS23" s="975"/>
      <c r="BT23" s="976"/>
      <c r="BU23" s="976"/>
      <c r="BV23" s="976"/>
      <c r="BW23" s="976"/>
      <c r="BX23" s="976"/>
      <c r="BY23" s="976"/>
      <c r="BZ23" s="976"/>
      <c r="CA23" s="976"/>
      <c r="CB23" s="976"/>
      <c r="CC23" s="976"/>
      <c r="CD23" s="976"/>
      <c r="CE23" s="976"/>
      <c r="CF23" s="976"/>
      <c r="CG23" s="997"/>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216"/>
    </row>
    <row r="24" spans="1:131" s="217" customFormat="1" ht="26.25" customHeight="1">
      <c r="A24" s="1043" t="s">
        <v>384</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4"/>
      <c r="BA24" s="214"/>
      <c r="BB24" s="214"/>
      <c r="BC24" s="214"/>
      <c r="BD24" s="214"/>
      <c r="BE24" s="215"/>
      <c r="BF24" s="215"/>
      <c r="BG24" s="215"/>
      <c r="BH24" s="215"/>
      <c r="BI24" s="215"/>
      <c r="BJ24" s="215"/>
      <c r="BK24" s="215"/>
      <c r="BL24" s="215"/>
      <c r="BM24" s="215"/>
      <c r="BN24" s="215"/>
      <c r="BO24" s="215"/>
      <c r="BP24" s="215"/>
      <c r="BQ24" s="220">
        <v>18</v>
      </c>
      <c r="BR24" s="221"/>
      <c r="BS24" s="975"/>
      <c r="BT24" s="976"/>
      <c r="BU24" s="976"/>
      <c r="BV24" s="976"/>
      <c r="BW24" s="976"/>
      <c r="BX24" s="976"/>
      <c r="BY24" s="976"/>
      <c r="BZ24" s="976"/>
      <c r="CA24" s="976"/>
      <c r="CB24" s="976"/>
      <c r="CC24" s="976"/>
      <c r="CD24" s="976"/>
      <c r="CE24" s="976"/>
      <c r="CF24" s="976"/>
      <c r="CG24" s="997"/>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216"/>
    </row>
    <row r="25" spans="1:131" ht="26.25" customHeight="1" thickBot="1">
      <c r="A25" s="1042" t="s">
        <v>385</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4"/>
      <c r="BK25" s="214"/>
      <c r="BL25" s="214"/>
      <c r="BM25" s="214"/>
      <c r="BN25" s="214"/>
      <c r="BO25" s="223"/>
      <c r="BP25" s="223"/>
      <c r="BQ25" s="220">
        <v>19</v>
      </c>
      <c r="BR25" s="221"/>
      <c r="BS25" s="975"/>
      <c r="BT25" s="976"/>
      <c r="BU25" s="976"/>
      <c r="BV25" s="976"/>
      <c r="BW25" s="976"/>
      <c r="BX25" s="976"/>
      <c r="BY25" s="976"/>
      <c r="BZ25" s="976"/>
      <c r="CA25" s="976"/>
      <c r="CB25" s="976"/>
      <c r="CC25" s="976"/>
      <c r="CD25" s="976"/>
      <c r="CE25" s="976"/>
      <c r="CF25" s="976"/>
      <c r="CG25" s="997"/>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211"/>
    </row>
    <row r="26" spans="1:131" ht="26.25" customHeight="1">
      <c r="A26" s="978" t="s">
        <v>362</v>
      </c>
      <c r="B26" s="979"/>
      <c r="C26" s="979"/>
      <c r="D26" s="979"/>
      <c r="E26" s="979"/>
      <c r="F26" s="979"/>
      <c r="G26" s="979"/>
      <c r="H26" s="979"/>
      <c r="I26" s="979"/>
      <c r="J26" s="979"/>
      <c r="K26" s="979"/>
      <c r="L26" s="979"/>
      <c r="M26" s="979"/>
      <c r="N26" s="979"/>
      <c r="O26" s="979"/>
      <c r="P26" s="980"/>
      <c r="Q26" s="984" t="s">
        <v>386</v>
      </c>
      <c r="R26" s="985"/>
      <c r="S26" s="985"/>
      <c r="T26" s="985"/>
      <c r="U26" s="986"/>
      <c r="V26" s="984" t="s">
        <v>387</v>
      </c>
      <c r="W26" s="985"/>
      <c r="X26" s="985"/>
      <c r="Y26" s="985"/>
      <c r="Z26" s="986"/>
      <c r="AA26" s="984" t="s">
        <v>388</v>
      </c>
      <c r="AB26" s="985"/>
      <c r="AC26" s="985"/>
      <c r="AD26" s="985"/>
      <c r="AE26" s="985"/>
      <c r="AF26" s="1038" t="s">
        <v>389</v>
      </c>
      <c r="AG26" s="991"/>
      <c r="AH26" s="991"/>
      <c r="AI26" s="991"/>
      <c r="AJ26" s="1039"/>
      <c r="AK26" s="985" t="s">
        <v>390</v>
      </c>
      <c r="AL26" s="985"/>
      <c r="AM26" s="985"/>
      <c r="AN26" s="985"/>
      <c r="AO26" s="986"/>
      <c r="AP26" s="984" t="s">
        <v>391</v>
      </c>
      <c r="AQ26" s="985"/>
      <c r="AR26" s="985"/>
      <c r="AS26" s="985"/>
      <c r="AT26" s="986"/>
      <c r="AU26" s="984" t="s">
        <v>392</v>
      </c>
      <c r="AV26" s="985"/>
      <c r="AW26" s="985"/>
      <c r="AX26" s="985"/>
      <c r="AY26" s="986"/>
      <c r="AZ26" s="984" t="s">
        <v>393</v>
      </c>
      <c r="BA26" s="985"/>
      <c r="BB26" s="985"/>
      <c r="BC26" s="985"/>
      <c r="BD26" s="986"/>
      <c r="BE26" s="984" t="s">
        <v>369</v>
      </c>
      <c r="BF26" s="985"/>
      <c r="BG26" s="985"/>
      <c r="BH26" s="985"/>
      <c r="BI26" s="998"/>
      <c r="BJ26" s="214"/>
      <c r="BK26" s="214"/>
      <c r="BL26" s="214"/>
      <c r="BM26" s="214"/>
      <c r="BN26" s="214"/>
      <c r="BO26" s="223"/>
      <c r="BP26" s="223"/>
      <c r="BQ26" s="220">
        <v>20</v>
      </c>
      <c r="BR26" s="221"/>
      <c r="BS26" s="975"/>
      <c r="BT26" s="976"/>
      <c r="BU26" s="976"/>
      <c r="BV26" s="976"/>
      <c r="BW26" s="976"/>
      <c r="BX26" s="976"/>
      <c r="BY26" s="976"/>
      <c r="BZ26" s="976"/>
      <c r="CA26" s="976"/>
      <c r="CB26" s="976"/>
      <c r="CC26" s="976"/>
      <c r="CD26" s="976"/>
      <c r="CE26" s="976"/>
      <c r="CF26" s="976"/>
      <c r="CG26" s="997"/>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211"/>
    </row>
    <row r="27" spans="1:131" ht="26.25" customHeight="1" thickBot="1">
      <c r="A27" s="981"/>
      <c r="B27" s="982"/>
      <c r="C27" s="982"/>
      <c r="D27" s="982"/>
      <c r="E27" s="982"/>
      <c r="F27" s="982"/>
      <c r="G27" s="982"/>
      <c r="H27" s="982"/>
      <c r="I27" s="982"/>
      <c r="J27" s="982"/>
      <c r="K27" s="982"/>
      <c r="L27" s="982"/>
      <c r="M27" s="982"/>
      <c r="N27" s="982"/>
      <c r="O27" s="982"/>
      <c r="P27" s="983"/>
      <c r="Q27" s="987"/>
      <c r="R27" s="988"/>
      <c r="S27" s="988"/>
      <c r="T27" s="988"/>
      <c r="U27" s="989"/>
      <c r="V27" s="987"/>
      <c r="W27" s="988"/>
      <c r="X27" s="988"/>
      <c r="Y27" s="988"/>
      <c r="Z27" s="989"/>
      <c r="AA27" s="987"/>
      <c r="AB27" s="988"/>
      <c r="AC27" s="988"/>
      <c r="AD27" s="988"/>
      <c r="AE27" s="988"/>
      <c r="AF27" s="1040"/>
      <c r="AG27" s="994"/>
      <c r="AH27" s="994"/>
      <c r="AI27" s="994"/>
      <c r="AJ27" s="1041"/>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9"/>
      <c r="BJ27" s="214"/>
      <c r="BK27" s="214"/>
      <c r="BL27" s="214"/>
      <c r="BM27" s="214"/>
      <c r="BN27" s="214"/>
      <c r="BO27" s="223"/>
      <c r="BP27" s="223"/>
      <c r="BQ27" s="220">
        <v>21</v>
      </c>
      <c r="BR27" s="221"/>
      <c r="BS27" s="975"/>
      <c r="BT27" s="976"/>
      <c r="BU27" s="976"/>
      <c r="BV27" s="976"/>
      <c r="BW27" s="976"/>
      <c r="BX27" s="976"/>
      <c r="BY27" s="976"/>
      <c r="BZ27" s="976"/>
      <c r="CA27" s="976"/>
      <c r="CB27" s="976"/>
      <c r="CC27" s="976"/>
      <c r="CD27" s="976"/>
      <c r="CE27" s="976"/>
      <c r="CF27" s="976"/>
      <c r="CG27" s="997"/>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211"/>
    </row>
    <row r="28" spans="1:131" ht="26.25" customHeight="1" thickTop="1">
      <c r="A28" s="224">
        <v>1</v>
      </c>
      <c r="B28" s="1029" t="s">
        <v>394</v>
      </c>
      <c r="C28" s="1030"/>
      <c r="D28" s="1030"/>
      <c r="E28" s="1030"/>
      <c r="F28" s="1030"/>
      <c r="G28" s="1030"/>
      <c r="H28" s="1030"/>
      <c r="I28" s="1030"/>
      <c r="J28" s="1030"/>
      <c r="K28" s="1030"/>
      <c r="L28" s="1030"/>
      <c r="M28" s="1030"/>
      <c r="N28" s="1030"/>
      <c r="O28" s="1030"/>
      <c r="P28" s="1031"/>
      <c r="Q28" s="1032"/>
      <c r="R28" s="1033"/>
      <c r="S28" s="1033"/>
      <c r="T28" s="1033"/>
      <c r="U28" s="1033"/>
      <c r="V28" s="1033"/>
      <c r="W28" s="1033"/>
      <c r="X28" s="1033"/>
      <c r="Y28" s="1033"/>
      <c r="Z28" s="1033"/>
      <c r="AA28" s="1033"/>
      <c r="AB28" s="1033"/>
      <c r="AC28" s="1033"/>
      <c r="AD28" s="1033"/>
      <c r="AE28" s="1034"/>
      <c r="AF28" s="1035">
        <v>96</v>
      </c>
      <c r="AG28" s="1033"/>
      <c r="AH28" s="1033"/>
      <c r="AI28" s="1033"/>
      <c r="AJ28" s="1036"/>
      <c r="AK28" s="1037"/>
      <c r="AL28" s="1025"/>
      <c r="AM28" s="1025"/>
      <c r="AN28" s="1025"/>
      <c r="AO28" s="1025"/>
      <c r="AP28" s="1025"/>
      <c r="AQ28" s="1025"/>
      <c r="AR28" s="1025"/>
      <c r="AS28" s="1025"/>
      <c r="AT28" s="1025"/>
      <c r="AU28" s="1025"/>
      <c r="AV28" s="1025"/>
      <c r="AW28" s="1025"/>
      <c r="AX28" s="1025"/>
      <c r="AY28" s="1025"/>
      <c r="AZ28" s="1026"/>
      <c r="BA28" s="1026"/>
      <c r="BB28" s="1026"/>
      <c r="BC28" s="1026"/>
      <c r="BD28" s="1026"/>
      <c r="BE28" s="1027"/>
      <c r="BF28" s="1027"/>
      <c r="BG28" s="1027"/>
      <c r="BH28" s="1027"/>
      <c r="BI28" s="1028"/>
      <c r="BJ28" s="214"/>
      <c r="BK28" s="214"/>
      <c r="BL28" s="214"/>
      <c r="BM28" s="214"/>
      <c r="BN28" s="214"/>
      <c r="BO28" s="223"/>
      <c r="BP28" s="223"/>
      <c r="BQ28" s="220">
        <v>22</v>
      </c>
      <c r="BR28" s="221"/>
      <c r="BS28" s="975"/>
      <c r="BT28" s="976"/>
      <c r="BU28" s="976"/>
      <c r="BV28" s="976"/>
      <c r="BW28" s="976"/>
      <c r="BX28" s="976"/>
      <c r="BY28" s="976"/>
      <c r="BZ28" s="976"/>
      <c r="CA28" s="976"/>
      <c r="CB28" s="976"/>
      <c r="CC28" s="976"/>
      <c r="CD28" s="976"/>
      <c r="CE28" s="976"/>
      <c r="CF28" s="976"/>
      <c r="CG28" s="997"/>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211"/>
    </row>
    <row r="29" spans="1:131" ht="26.25" customHeight="1">
      <c r="A29" s="224">
        <v>2</v>
      </c>
      <c r="B29" s="1016" t="s">
        <v>395</v>
      </c>
      <c r="C29" s="1017"/>
      <c r="D29" s="1017"/>
      <c r="E29" s="1017"/>
      <c r="F29" s="1017"/>
      <c r="G29" s="1017"/>
      <c r="H29" s="1017"/>
      <c r="I29" s="1017"/>
      <c r="J29" s="1017"/>
      <c r="K29" s="1017"/>
      <c r="L29" s="1017"/>
      <c r="M29" s="1017"/>
      <c r="N29" s="1017"/>
      <c r="O29" s="1017"/>
      <c r="P29" s="1018"/>
      <c r="Q29" s="1022"/>
      <c r="R29" s="1023"/>
      <c r="S29" s="1023"/>
      <c r="T29" s="1023"/>
      <c r="U29" s="1023"/>
      <c r="V29" s="1023"/>
      <c r="W29" s="1023"/>
      <c r="X29" s="1023"/>
      <c r="Y29" s="1023"/>
      <c r="Z29" s="1023"/>
      <c r="AA29" s="1023"/>
      <c r="AB29" s="1023"/>
      <c r="AC29" s="1023"/>
      <c r="AD29" s="1023"/>
      <c r="AE29" s="1024"/>
      <c r="AF29" s="1000">
        <v>63</v>
      </c>
      <c r="AG29" s="1001"/>
      <c r="AH29" s="1001"/>
      <c r="AI29" s="1001"/>
      <c r="AJ29" s="1002"/>
      <c r="AK29" s="963"/>
      <c r="AL29" s="954"/>
      <c r="AM29" s="954"/>
      <c r="AN29" s="954"/>
      <c r="AO29" s="954"/>
      <c r="AP29" s="954"/>
      <c r="AQ29" s="954"/>
      <c r="AR29" s="954"/>
      <c r="AS29" s="954"/>
      <c r="AT29" s="954"/>
      <c r="AU29" s="954"/>
      <c r="AV29" s="954"/>
      <c r="AW29" s="954"/>
      <c r="AX29" s="954"/>
      <c r="AY29" s="954"/>
      <c r="AZ29" s="1021"/>
      <c r="BA29" s="1021"/>
      <c r="BB29" s="1021"/>
      <c r="BC29" s="1021"/>
      <c r="BD29" s="1021"/>
      <c r="BE29" s="955"/>
      <c r="BF29" s="955"/>
      <c r="BG29" s="955"/>
      <c r="BH29" s="955"/>
      <c r="BI29" s="956"/>
      <c r="BJ29" s="214"/>
      <c r="BK29" s="214"/>
      <c r="BL29" s="214"/>
      <c r="BM29" s="214"/>
      <c r="BN29" s="214"/>
      <c r="BO29" s="223"/>
      <c r="BP29" s="223"/>
      <c r="BQ29" s="220">
        <v>23</v>
      </c>
      <c r="BR29" s="221"/>
      <c r="BS29" s="975"/>
      <c r="BT29" s="976"/>
      <c r="BU29" s="976"/>
      <c r="BV29" s="976"/>
      <c r="BW29" s="976"/>
      <c r="BX29" s="976"/>
      <c r="BY29" s="976"/>
      <c r="BZ29" s="976"/>
      <c r="CA29" s="976"/>
      <c r="CB29" s="976"/>
      <c r="CC29" s="976"/>
      <c r="CD29" s="976"/>
      <c r="CE29" s="976"/>
      <c r="CF29" s="976"/>
      <c r="CG29" s="997"/>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211"/>
    </row>
    <row r="30" spans="1:131" ht="26.25" customHeight="1">
      <c r="A30" s="224">
        <v>3</v>
      </c>
      <c r="B30" s="1016" t="s">
        <v>396</v>
      </c>
      <c r="C30" s="1017"/>
      <c r="D30" s="1017"/>
      <c r="E30" s="1017"/>
      <c r="F30" s="1017"/>
      <c r="G30" s="1017"/>
      <c r="H30" s="1017"/>
      <c r="I30" s="1017"/>
      <c r="J30" s="1017"/>
      <c r="K30" s="1017"/>
      <c r="L30" s="1017"/>
      <c r="M30" s="1017"/>
      <c r="N30" s="1017"/>
      <c r="O30" s="1017"/>
      <c r="P30" s="1018"/>
      <c r="Q30" s="1022"/>
      <c r="R30" s="1023"/>
      <c r="S30" s="1023"/>
      <c r="T30" s="1023"/>
      <c r="U30" s="1023"/>
      <c r="V30" s="1023"/>
      <c r="W30" s="1023"/>
      <c r="X30" s="1023"/>
      <c r="Y30" s="1023"/>
      <c r="Z30" s="1023"/>
      <c r="AA30" s="1023"/>
      <c r="AB30" s="1023"/>
      <c r="AC30" s="1023"/>
      <c r="AD30" s="1023"/>
      <c r="AE30" s="1024"/>
      <c r="AF30" s="1000">
        <v>1</v>
      </c>
      <c r="AG30" s="1001"/>
      <c r="AH30" s="1001"/>
      <c r="AI30" s="1001"/>
      <c r="AJ30" s="1002"/>
      <c r="AK30" s="963"/>
      <c r="AL30" s="954"/>
      <c r="AM30" s="954"/>
      <c r="AN30" s="954"/>
      <c r="AO30" s="954"/>
      <c r="AP30" s="954"/>
      <c r="AQ30" s="954"/>
      <c r="AR30" s="954"/>
      <c r="AS30" s="954"/>
      <c r="AT30" s="954"/>
      <c r="AU30" s="954"/>
      <c r="AV30" s="954"/>
      <c r="AW30" s="954"/>
      <c r="AX30" s="954"/>
      <c r="AY30" s="954"/>
      <c r="AZ30" s="1021"/>
      <c r="BA30" s="1021"/>
      <c r="BB30" s="1021"/>
      <c r="BC30" s="1021"/>
      <c r="BD30" s="1021"/>
      <c r="BE30" s="955"/>
      <c r="BF30" s="955"/>
      <c r="BG30" s="955"/>
      <c r="BH30" s="955"/>
      <c r="BI30" s="956"/>
      <c r="BJ30" s="214"/>
      <c r="BK30" s="214"/>
      <c r="BL30" s="214"/>
      <c r="BM30" s="214"/>
      <c r="BN30" s="214"/>
      <c r="BO30" s="223"/>
      <c r="BP30" s="223"/>
      <c r="BQ30" s="220">
        <v>24</v>
      </c>
      <c r="BR30" s="221"/>
      <c r="BS30" s="975"/>
      <c r="BT30" s="976"/>
      <c r="BU30" s="976"/>
      <c r="BV30" s="976"/>
      <c r="BW30" s="976"/>
      <c r="BX30" s="976"/>
      <c r="BY30" s="976"/>
      <c r="BZ30" s="976"/>
      <c r="CA30" s="976"/>
      <c r="CB30" s="976"/>
      <c r="CC30" s="976"/>
      <c r="CD30" s="976"/>
      <c r="CE30" s="976"/>
      <c r="CF30" s="976"/>
      <c r="CG30" s="997"/>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211"/>
    </row>
    <row r="31" spans="1:131" ht="26.25" customHeight="1">
      <c r="A31" s="224">
        <v>4</v>
      </c>
      <c r="B31" s="1016" t="s">
        <v>397</v>
      </c>
      <c r="C31" s="1017"/>
      <c r="D31" s="1017"/>
      <c r="E31" s="1017"/>
      <c r="F31" s="1017"/>
      <c r="G31" s="1017"/>
      <c r="H31" s="1017"/>
      <c r="I31" s="1017"/>
      <c r="J31" s="1017"/>
      <c r="K31" s="1017"/>
      <c r="L31" s="1017"/>
      <c r="M31" s="1017"/>
      <c r="N31" s="1017"/>
      <c r="O31" s="1017"/>
      <c r="P31" s="1018"/>
      <c r="Q31" s="1022"/>
      <c r="R31" s="1023"/>
      <c r="S31" s="1023"/>
      <c r="T31" s="1023"/>
      <c r="U31" s="1023"/>
      <c r="V31" s="1023"/>
      <c r="W31" s="1023"/>
      <c r="X31" s="1023"/>
      <c r="Y31" s="1023"/>
      <c r="Z31" s="1023"/>
      <c r="AA31" s="1023"/>
      <c r="AB31" s="1023"/>
      <c r="AC31" s="1023"/>
      <c r="AD31" s="1023"/>
      <c r="AE31" s="1024"/>
      <c r="AF31" s="1000">
        <v>421</v>
      </c>
      <c r="AG31" s="1001"/>
      <c r="AH31" s="1001"/>
      <c r="AI31" s="1001"/>
      <c r="AJ31" s="1002"/>
      <c r="AK31" s="963"/>
      <c r="AL31" s="954"/>
      <c r="AM31" s="954"/>
      <c r="AN31" s="954"/>
      <c r="AO31" s="954"/>
      <c r="AP31" s="954"/>
      <c r="AQ31" s="954"/>
      <c r="AR31" s="954"/>
      <c r="AS31" s="954"/>
      <c r="AT31" s="954"/>
      <c r="AU31" s="954"/>
      <c r="AV31" s="954"/>
      <c r="AW31" s="954"/>
      <c r="AX31" s="954"/>
      <c r="AY31" s="954"/>
      <c r="AZ31" s="1021"/>
      <c r="BA31" s="1021"/>
      <c r="BB31" s="1021"/>
      <c r="BC31" s="1021"/>
      <c r="BD31" s="1021"/>
      <c r="BE31" s="955" t="s">
        <v>398</v>
      </c>
      <c r="BF31" s="955"/>
      <c r="BG31" s="955"/>
      <c r="BH31" s="955"/>
      <c r="BI31" s="956"/>
      <c r="BJ31" s="214"/>
      <c r="BK31" s="214"/>
      <c r="BL31" s="214"/>
      <c r="BM31" s="214"/>
      <c r="BN31" s="214"/>
      <c r="BO31" s="223"/>
      <c r="BP31" s="223"/>
      <c r="BQ31" s="220">
        <v>25</v>
      </c>
      <c r="BR31" s="221"/>
      <c r="BS31" s="975"/>
      <c r="BT31" s="976"/>
      <c r="BU31" s="976"/>
      <c r="BV31" s="976"/>
      <c r="BW31" s="976"/>
      <c r="BX31" s="976"/>
      <c r="BY31" s="976"/>
      <c r="BZ31" s="976"/>
      <c r="CA31" s="976"/>
      <c r="CB31" s="976"/>
      <c r="CC31" s="976"/>
      <c r="CD31" s="976"/>
      <c r="CE31" s="976"/>
      <c r="CF31" s="976"/>
      <c r="CG31" s="997"/>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211"/>
    </row>
    <row r="32" spans="1:131" ht="26.25" customHeight="1">
      <c r="A32" s="224">
        <v>5</v>
      </c>
      <c r="B32" s="1016" t="s">
        <v>399</v>
      </c>
      <c r="C32" s="1017"/>
      <c r="D32" s="1017"/>
      <c r="E32" s="1017"/>
      <c r="F32" s="1017"/>
      <c r="G32" s="1017"/>
      <c r="H32" s="1017"/>
      <c r="I32" s="1017"/>
      <c r="J32" s="1017"/>
      <c r="K32" s="1017"/>
      <c r="L32" s="1017"/>
      <c r="M32" s="1017"/>
      <c r="N32" s="1017"/>
      <c r="O32" s="1017"/>
      <c r="P32" s="1018"/>
      <c r="Q32" s="1022"/>
      <c r="R32" s="1023"/>
      <c r="S32" s="1023"/>
      <c r="T32" s="1023"/>
      <c r="U32" s="1023"/>
      <c r="V32" s="1023"/>
      <c r="W32" s="1023"/>
      <c r="X32" s="1023"/>
      <c r="Y32" s="1023"/>
      <c r="Z32" s="1023"/>
      <c r="AA32" s="1023"/>
      <c r="AB32" s="1023"/>
      <c r="AC32" s="1023"/>
      <c r="AD32" s="1023"/>
      <c r="AE32" s="1024"/>
      <c r="AF32" s="1000">
        <v>39</v>
      </c>
      <c r="AG32" s="1001"/>
      <c r="AH32" s="1001"/>
      <c r="AI32" s="1001"/>
      <c r="AJ32" s="1002"/>
      <c r="AK32" s="963"/>
      <c r="AL32" s="954"/>
      <c r="AM32" s="954"/>
      <c r="AN32" s="954"/>
      <c r="AO32" s="954"/>
      <c r="AP32" s="954"/>
      <c r="AQ32" s="954"/>
      <c r="AR32" s="954"/>
      <c r="AS32" s="954"/>
      <c r="AT32" s="954"/>
      <c r="AU32" s="954"/>
      <c r="AV32" s="954"/>
      <c r="AW32" s="954"/>
      <c r="AX32" s="954"/>
      <c r="AY32" s="954"/>
      <c r="AZ32" s="1021"/>
      <c r="BA32" s="1021"/>
      <c r="BB32" s="1021"/>
      <c r="BC32" s="1021"/>
      <c r="BD32" s="1021"/>
      <c r="BE32" s="955" t="s">
        <v>400</v>
      </c>
      <c r="BF32" s="955"/>
      <c r="BG32" s="955"/>
      <c r="BH32" s="955"/>
      <c r="BI32" s="956"/>
      <c r="BJ32" s="214"/>
      <c r="BK32" s="214"/>
      <c r="BL32" s="214"/>
      <c r="BM32" s="214"/>
      <c r="BN32" s="214"/>
      <c r="BO32" s="223"/>
      <c r="BP32" s="223"/>
      <c r="BQ32" s="220">
        <v>26</v>
      </c>
      <c r="BR32" s="221"/>
      <c r="BS32" s="975"/>
      <c r="BT32" s="976"/>
      <c r="BU32" s="976"/>
      <c r="BV32" s="976"/>
      <c r="BW32" s="976"/>
      <c r="BX32" s="976"/>
      <c r="BY32" s="976"/>
      <c r="BZ32" s="976"/>
      <c r="CA32" s="976"/>
      <c r="CB32" s="976"/>
      <c r="CC32" s="976"/>
      <c r="CD32" s="976"/>
      <c r="CE32" s="976"/>
      <c r="CF32" s="976"/>
      <c r="CG32" s="997"/>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211"/>
    </row>
    <row r="33" spans="1:131" ht="26.25" customHeight="1">
      <c r="A33" s="224">
        <v>6</v>
      </c>
      <c r="B33" s="1016"/>
      <c r="C33" s="1017"/>
      <c r="D33" s="1017"/>
      <c r="E33" s="1017"/>
      <c r="F33" s="1017"/>
      <c r="G33" s="1017"/>
      <c r="H33" s="1017"/>
      <c r="I33" s="1017"/>
      <c r="J33" s="1017"/>
      <c r="K33" s="1017"/>
      <c r="L33" s="1017"/>
      <c r="M33" s="1017"/>
      <c r="N33" s="1017"/>
      <c r="O33" s="1017"/>
      <c r="P33" s="1018"/>
      <c r="Q33" s="1022"/>
      <c r="R33" s="1023"/>
      <c r="S33" s="1023"/>
      <c r="T33" s="1023"/>
      <c r="U33" s="1023"/>
      <c r="V33" s="1023"/>
      <c r="W33" s="1023"/>
      <c r="X33" s="1023"/>
      <c r="Y33" s="1023"/>
      <c r="Z33" s="1023"/>
      <c r="AA33" s="1023"/>
      <c r="AB33" s="1023"/>
      <c r="AC33" s="1023"/>
      <c r="AD33" s="1023"/>
      <c r="AE33" s="1024"/>
      <c r="AF33" s="1000"/>
      <c r="AG33" s="1001"/>
      <c r="AH33" s="1001"/>
      <c r="AI33" s="1001"/>
      <c r="AJ33" s="1002"/>
      <c r="AK33" s="963"/>
      <c r="AL33" s="954"/>
      <c r="AM33" s="954"/>
      <c r="AN33" s="954"/>
      <c r="AO33" s="954"/>
      <c r="AP33" s="954"/>
      <c r="AQ33" s="954"/>
      <c r="AR33" s="954"/>
      <c r="AS33" s="954"/>
      <c r="AT33" s="954"/>
      <c r="AU33" s="954"/>
      <c r="AV33" s="954"/>
      <c r="AW33" s="954"/>
      <c r="AX33" s="954"/>
      <c r="AY33" s="954"/>
      <c r="AZ33" s="1021"/>
      <c r="BA33" s="1021"/>
      <c r="BB33" s="1021"/>
      <c r="BC33" s="1021"/>
      <c r="BD33" s="1021"/>
      <c r="BE33" s="955"/>
      <c r="BF33" s="955"/>
      <c r="BG33" s="955"/>
      <c r="BH33" s="955"/>
      <c r="BI33" s="956"/>
      <c r="BJ33" s="214"/>
      <c r="BK33" s="214"/>
      <c r="BL33" s="214"/>
      <c r="BM33" s="214"/>
      <c r="BN33" s="214"/>
      <c r="BO33" s="223"/>
      <c r="BP33" s="223"/>
      <c r="BQ33" s="220">
        <v>27</v>
      </c>
      <c r="BR33" s="221"/>
      <c r="BS33" s="975"/>
      <c r="BT33" s="976"/>
      <c r="BU33" s="976"/>
      <c r="BV33" s="976"/>
      <c r="BW33" s="976"/>
      <c r="BX33" s="976"/>
      <c r="BY33" s="976"/>
      <c r="BZ33" s="976"/>
      <c r="CA33" s="976"/>
      <c r="CB33" s="976"/>
      <c r="CC33" s="976"/>
      <c r="CD33" s="976"/>
      <c r="CE33" s="976"/>
      <c r="CF33" s="976"/>
      <c r="CG33" s="997"/>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211"/>
    </row>
    <row r="34" spans="1:131" ht="26.25" customHeight="1">
      <c r="A34" s="224">
        <v>7</v>
      </c>
      <c r="B34" s="1016"/>
      <c r="C34" s="1017"/>
      <c r="D34" s="1017"/>
      <c r="E34" s="1017"/>
      <c r="F34" s="1017"/>
      <c r="G34" s="1017"/>
      <c r="H34" s="1017"/>
      <c r="I34" s="1017"/>
      <c r="J34" s="1017"/>
      <c r="K34" s="1017"/>
      <c r="L34" s="1017"/>
      <c r="M34" s="1017"/>
      <c r="N34" s="1017"/>
      <c r="O34" s="1017"/>
      <c r="P34" s="1018"/>
      <c r="Q34" s="1022"/>
      <c r="R34" s="1023"/>
      <c r="S34" s="1023"/>
      <c r="T34" s="1023"/>
      <c r="U34" s="1023"/>
      <c r="V34" s="1023"/>
      <c r="W34" s="1023"/>
      <c r="X34" s="1023"/>
      <c r="Y34" s="1023"/>
      <c r="Z34" s="1023"/>
      <c r="AA34" s="1023"/>
      <c r="AB34" s="1023"/>
      <c r="AC34" s="1023"/>
      <c r="AD34" s="1023"/>
      <c r="AE34" s="1024"/>
      <c r="AF34" s="1000"/>
      <c r="AG34" s="1001"/>
      <c r="AH34" s="1001"/>
      <c r="AI34" s="1001"/>
      <c r="AJ34" s="1002"/>
      <c r="AK34" s="963"/>
      <c r="AL34" s="954"/>
      <c r="AM34" s="954"/>
      <c r="AN34" s="954"/>
      <c r="AO34" s="954"/>
      <c r="AP34" s="954"/>
      <c r="AQ34" s="954"/>
      <c r="AR34" s="954"/>
      <c r="AS34" s="954"/>
      <c r="AT34" s="954"/>
      <c r="AU34" s="954"/>
      <c r="AV34" s="954"/>
      <c r="AW34" s="954"/>
      <c r="AX34" s="954"/>
      <c r="AY34" s="954"/>
      <c r="AZ34" s="1021"/>
      <c r="BA34" s="1021"/>
      <c r="BB34" s="1021"/>
      <c r="BC34" s="1021"/>
      <c r="BD34" s="1021"/>
      <c r="BE34" s="955"/>
      <c r="BF34" s="955"/>
      <c r="BG34" s="955"/>
      <c r="BH34" s="955"/>
      <c r="BI34" s="956"/>
      <c r="BJ34" s="214"/>
      <c r="BK34" s="214"/>
      <c r="BL34" s="214"/>
      <c r="BM34" s="214"/>
      <c r="BN34" s="214"/>
      <c r="BO34" s="223"/>
      <c r="BP34" s="223"/>
      <c r="BQ34" s="220">
        <v>28</v>
      </c>
      <c r="BR34" s="221"/>
      <c r="BS34" s="975"/>
      <c r="BT34" s="976"/>
      <c r="BU34" s="976"/>
      <c r="BV34" s="976"/>
      <c r="BW34" s="976"/>
      <c r="BX34" s="976"/>
      <c r="BY34" s="976"/>
      <c r="BZ34" s="976"/>
      <c r="CA34" s="976"/>
      <c r="CB34" s="976"/>
      <c r="CC34" s="976"/>
      <c r="CD34" s="976"/>
      <c r="CE34" s="976"/>
      <c r="CF34" s="976"/>
      <c r="CG34" s="997"/>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211"/>
    </row>
    <row r="35" spans="1:131" ht="26.25" customHeight="1">
      <c r="A35" s="224">
        <v>8</v>
      </c>
      <c r="B35" s="1016"/>
      <c r="C35" s="1017"/>
      <c r="D35" s="1017"/>
      <c r="E35" s="1017"/>
      <c r="F35" s="1017"/>
      <c r="G35" s="1017"/>
      <c r="H35" s="1017"/>
      <c r="I35" s="1017"/>
      <c r="J35" s="1017"/>
      <c r="K35" s="1017"/>
      <c r="L35" s="1017"/>
      <c r="M35" s="1017"/>
      <c r="N35" s="1017"/>
      <c r="O35" s="1017"/>
      <c r="P35" s="1018"/>
      <c r="Q35" s="1022"/>
      <c r="R35" s="1023"/>
      <c r="S35" s="1023"/>
      <c r="T35" s="1023"/>
      <c r="U35" s="1023"/>
      <c r="V35" s="1023"/>
      <c r="W35" s="1023"/>
      <c r="X35" s="1023"/>
      <c r="Y35" s="1023"/>
      <c r="Z35" s="1023"/>
      <c r="AA35" s="1023"/>
      <c r="AB35" s="1023"/>
      <c r="AC35" s="1023"/>
      <c r="AD35" s="1023"/>
      <c r="AE35" s="1024"/>
      <c r="AF35" s="1000"/>
      <c r="AG35" s="1001"/>
      <c r="AH35" s="1001"/>
      <c r="AI35" s="1001"/>
      <c r="AJ35" s="1002"/>
      <c r="AK35" s="963"/>
      <c r="AL35" s="954"/>
      <c r="AM35" s="954"/>
      <c r="AN35" s="954"/>
      <c r="AO35" s="954"/>
      <c r="AP35" s="954"/>
      <c r="AQ35" s="954"/>
      <c r="AR35" s="954"/>
      <c r="AS35" s="954"/>
      <c r="AT35" s="954"/>
      <c r="AU35" s="954"/>
      <c r="AV35" s="954"/>
      <c r="AW35" s="954"/>
      <c r="AX35" s="954"/>
      <c r="AY35" s="954"/>
      <c r="AZ35" s="1021"/>
      <c r="BA35" s="1021"/>
      <c r="BB35" s="1021"/>
      <c r="BC35" s="1021"/>
      <c r="BD35" s="1021"/>
      <c r="BE35" s="955"/>
      <c r="BF35" s="955"/>
      <c r="BG35" s="955"/>
      <c r="BH35" s="955"/>
      <c r="BI35" s="956"/>
      <c r="BJ35" s="214"/>
      <c r="BK35" s="214"/>
      <c r="BL35" s="214"/>
      <c r="BM35" s="214"/>
      <c r="BN35" s="214"/>
      <c r="BO35" s="223"/>
      <c r="BP35" s="223"/>
      <c r="BQ35" s="220">
        <v>29</v>
      </c>
      <c r="BR35" s="221"/>
      <c r="BS35" s="975"/>
      <c r="BT35" s="976"/>
      <c r="BU35" s="976"/>
      <c r="BV35" s="976"/>
      <c r="BW35" s="976"/>
      <c r="BX35" s="976"/>
      <c r="BY35" s="976"/>
      <c r="BZ35" s="976"/>
      <c r="CA35" s="976"/>
      <c r="CB35" s="976"/>
      <c r="CC35" s="976"/>
      <c r="CD35" s="976"/>
      <c r="CE35" s="976"/>
      <c r="CF35" s="976"/>
      <c r="CG35" s="997"/>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211"/>
    </row>
    <row r="36" spans="1:131" ht="26.25" customHeight="1">
      <c r="A36" s="224">
        <v>9</v>
      </c>
      <c r="B36" s="1016"/>
      <c r="C36" s="1017"/>
      <c r="D36" s="1017"/>
      <c r="E36" s="1017"/>
      <c r="F36" s="1017"/>
      <c r="G36" s="1017"/>
      <c r="H36" s="1017"/>
      <c r="I36" s="1017"/>
      <c r="J36" s="1017"/>
      <c r="K36" s="1017"/>
      <c r="L36" s="1017"/>
      <c r="M36" s="1017"/>
      <c r="N36" s="1017"/>
      <c r="O36" s="1017"/>
      <c r="P36" s="1018"/>
      <c r="Q36" s="1022"/>
      <c r="R36" s="1023"/>
      <c r="S36" s="1023"/>
      <c r="T36" s="1023"/>
      <c r="U36" s="1023"/>
      <c r="V36" s="1023"/>
      <c r="W36" s="1023"/>
      <c r="X36" s="1023"/>
      <c r="Y36" s="1023"/>
      <c r="Z36" s="1023"/>
      <c r="AA36" s="1023"/>
      <c r="AB36" s="1023"/>
      <c r="AC36" s="1023"/>
      <c r="AD36" s="1023"/>
      <c r="AE36" s="1024"/>
      <c r="AF36" s="1000"/>
      <c r="AG36" s="1001"/>
      <c r="AH36" s="1001"/>
      <c r="AI36" s="1001"/>
      <c r="AJ36" s="1002"/>
      <c r="AK36" s="963"/>
      <c r="AL36" s="954"/>
      <c r="AM36" s="954"/>
      <c r="AN36" s="954"/>
      <c r="AO36" s="954"/>
      <c r="AP36" s="954"/>
      <c r="AQ36" s="954"/>
      <c r="AR36" s="954"/>
      <c r="AS36" s="954"/>
      <c r="AT36" s="954"/>
      <c r="AU36" s="954"/>
      <c r="AV36" s="954"/>
      <c r="AW36" s="954"/>
      <c r="AX36" s="954"/>
      <c r="AY36" s="954"/>
      <c r="AZ36" s="1021"/>
      <c r="BA36" s="1021"/>
      <c r="BB36" s="1021"/>
      <c r="BC36" s="1021"/>
      <c r="BD36" s="1021"/>
      <c r="BE36" s="955"/>
      <c r="BF36" s="955"/>
      <c r="BG36" s="955"/>
      <c r="BH36" s="955"/>
      <c r="BI36" s="956"/>
      <c r="BJ36" s="214"/>
      <c r="BK36" s="214"/>
      <c r="BL36" s="214"/>
      <c r="BM36" s="214"/>
      <c r="BN36" s="214"/>
      <c r="BO36" s="223"/>
      <c r="BP36" s="223"/>
      <c r="BQ36" s="220">
        <v>30</v>
      </c>
      <c r="BR36" s="221"/>
      <c r="BS36" s="975"/>
      <c r="BT36" s="976"/>
      <c r="BU36" s="976"/>
      <c r="BV36" s="976"/>
      <c r="BW36" s="976"/>
      <c r="BX36" s="976"/>
      <c r="BY36" s="976"/>
      <c r="BZ36" s="976"/>
      <c r="CA36" s="976"/>
      <c r="CB36" s="976"/>
      <c r="CC36" s="976"/>
      <c r="CD36" s="976"/>
      <c r="CE36" s="976"/>
      <c r="CF36" s="976"/>
      <c r="CG36" s="997"/>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211"/>
    </row>
    <row r="37" spans="1:131" ht="26.25" customHeight="1">
      <c r="A37" s="224">
        <v>10</v>
      </c>
      <c r="B37" s="1016"/>
      <c r="C37" s="1017"/>
      <c r="D37" s="1017"/>
      <c r="E37" s="1017"/>
      <c r="F37" s="1017"/>
      <c r="G37" s="1017"/>
      <c r="H37" s="1017"/>
      <c r="I37" s="1017"/>
      <c r="J37" s="1017"/>
      <c r="K37" s="1017"/>
      <c r="L37" s="1017"/>
      <c r="M37" s="1017"/>
      <c r="N37" s="1017"/>
      <c r="O37" s="1017"/>
      <c r="P37" s="1018"/>
      <c r="Q37" s="1022"/>
      <c r="R37" s="1023"/>
      <c r="S37" s="1023"/>
      <c r="T37" s="1023"/>
      <c r="U37" s="1023"/>
      <c r="V37" s="1023"/>
      <c r="W37" s="1023"/>
      <c r="X37" s="1023"/>
      <c r="Y37" s="1023"/>
      <c r="Z37" s="1023"/>
      <c r="AA37" s="1023"/>
      <c r="AB37" s="1023"/>
      <c r="AC37" s="1023"/>
      <c r="AD37" s="1023"/>
      <c r="AE37" s="1024"/>
      <c r="AF37" s="1000"/>
      <c r="AG37" s="1001"/>
      <c r="AH37" s="1001"/>
      <c r="AI37" s="1001"/>
      <c r="AJ37" s="1002"/>
      <c r="AK37" s="963"/>
      <c r="AL37" s="954"/>
      <c r="AM37" s="954"/>
      <c r="AN37" s="954"/>
      <c r="AO37" s="954"/>
      <c r="AP37" s="954"/>
      <c r="AQ37" s="954"/>
      <c r="AR37" s="954"/>
      <c r="AS37" s="954"/>
      <c r="AT37" s="954"/>
      <c r="AU37" s="954"/>
      <c r="AV37" s="954"/>
      <c r="AW37" s="954"/>
      <c r="AX37" s="954"/>
      <c r="AY37" s="954"/>
      <c r="AZ37" s="1021"/>
      <c r="BA37" s="1021"/>
      <c r="BB37" s="1021"/>
      <c r="BC37" s="1021"/>
      <c r="BD37" s="1021"/>
      <c r="BE37" s="955"/>
      <c r="BF37" s="955"/>
      <c r="BG37" s="955"/>
      <c r="BH37" s="955"/>
      <c r="BI37" s="956"/>
      <c r="BJ37" s="214"/>
      <c r="BK37" s="214"/>
      <c r="BL37" s="214"/>
      <c r="BM37" s="214"/>
      <c r="BN37" s="214"/>
      <c r="BO37" s="223"/>
      <c r="BP37" s="223"/>
      <c r="BQ37" s="220">
        <v>31</v>
      </c>
      <c r="BR37" s="221"/>
      <c r="BS37" s="975"/>
      <c r="BT37" s="976"/>
      <c r="BU37" s="976"/>
      <c r="BV37" s="976"/>
      <c r="BW37" s="976"/>
      <c r="BX37" s="976"/>
      <c r="BY37" s="976"/>
      <c r="BZ37" s="976"/>
      <c r="CA37" s="976"/>
      <c r="CB37" s="976"/>
      <c r="CC37" s="976"/>
      <c r="CD37" s="976"/>
      <c r="CE37" s="976"/>
      <c r="CF37" s="976"/>
      <c r="CG37" s="997"/>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211"/>
    </row>
    <row r="38" spans="1:131" ht="26.25" customHeight="1">
      <c r="A38" s="224">
        <v>11</v>
      </c>
      <c r="B38" s="1016"/>
      <c r="C38" s="1017"/>
      <c r="D38" s="1017"/>
      <c r="E38" s="1017"/>
      <c r="F38" s="1017"/>
      <c r="G38" s="1017"/>
      <c r="H38" s="1017"/>
      <c r="I38" s="1017"/>
      <c r="J38" s="1017"/>
      <c r="K38" s="1017"/>
      <c r="L38" s="1017"/>
      <c r="M38" s="1017"/>
      <c r="N38" s="1017"/>
      <c r="O38" s="1017"/>
      <c r="P38" s="1018"/>
      <c r="Q38" s="1022"/>
      <c r="R38" s="1023"/>
      <c r="S38" s="1023"/>
      <c r="T38" s="1023"/>
      <c r="U38" s="1023"/>
      <c r="V38" s="1023"/>
      <c r="W38" s="1023"/>
      <c r="X38" s="1023"/>
      <c r="Y38" s="1023"/>
      <c r="Z38" s="1023"/>
      <c r="AA38" s="1023"/>
      <c r="AB38" s="1023"/>
      <c r="AC38" s="1023"/>
      <c r="AD38" s="1023"/>
      <c r="AE38" s="1024"/>
      <c r="AF38" s="1000"/>
      <c r="AG38" s="1001"/>
      <c r="AH38" s="1001"/>
      <c r="AI38" s="1001"/>
      <c r="AJ38" s="1002"/>
      <c r="AK38" s="963"/>
      <c r="AL38" s="954"/>
      <c r="AM38" s="954"/>
      <c r="AN38" s="954"/>
      <c r="AO38" s="954"/>
      <c r="AP38" s="954"/>
      <c r="AQ38" s="954"/>
      <c r="AR38" s="954"/>
      <c r="AS38" s="954"/>
      <c r="AT38" s="954"/>
      <c r="AU38" s="954"/>
      <c r="AV38" s="954"/>
      <c r="AW38" s="954"/>
      <c r="AX38" s="954"/>
      <c r="AY38" s="954"/>
      <c r="AZ38" s="1021"/>
      <c r="BA38" s="1021"/>
      <c r="BB38" s="1021"/>
      <c r="BC38" s="1021"/>
      <c r="BD38" s="1021"/>
      <c r="BE38" s="955"/>
      <c r="BF38" s="955"/>
      <c r="BG38" s="955"/>
      <c r="BH38" s="955"/>
      <c r="BI38" s="956"/>
      <c r="BJ38" s="214"/>
      <c r="BK38" s="214"/>
      <c r="BL38" s="214"/>
      <c r="BM38" s="214"/>
      <c r="BN38" s="214"/>
      <c r="BO38" s="223"/>
      <c r="BP38" s="223"/>
      <c r="BQ38" s="220">
        <v>32</v>
      </c>
      <c r="BR38" s="221"/>
      <c r="BS38" s="975"/>
      <c r="BT38" s="976"/>
      <c r="BU38" s="976"/>
      <c r="BV38" s="976"/>
      <c r="BW38" s="976"/>
      <c r="BX38" s="976"/>
      <c r="BY38" s="976"/>
      <c r="BZ38" s="976"/>
      <c r="CA38" s="976"/>
      <c r="CB38" s="976"/>
      <c r="CC38" s="976"/>
      <c r="CD38" s="976"/>
      <c r="CE38" s="976"/>
      <c r="CF38" s="976"/>
      <c r="CG38" s="997"/>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211"/>
    </row>
    <row r="39" spans="1:131" ht="26.25" customHeight="1">
      <c r="A39" s="224">
        <v>12</v>
      </c>
      <c r="B39" s="1016"/>
      <c r="C39" s="1017"/>
      <c r="D39" s="1017"/>
      <c r="E39" s="1017"/>
      <c r="F39" s="1017"/>
      <c r="G39" s="1017"/>
      <c r="H39" s="1017"/>
      <c r="I39" s="1017"/>
      <c r="J39" s="1017"/>
      <c r="K39" s="1017"/>
      <c r="L39" s="1017"/>
      <c r="M39" s="1017"/>
      <c r="N39" s="1017"/>
      <c r="O39" s="1017"/>
      <c r="P39" s="1018"/>
      <c r="Q39" s="1022"/>
      <c r="R39" s="1023"/>
      <c r="S39" s="1023"/>
      <c r="T39" s="1023"/>
      <c r="U39" s="1023"/>
      <c r="V39" s="1023"/>
      <c r="W39" s="1023"/>
      <c r="X39" s="1023"/>
      <c r="Y39" s="1023"/>
      <c r="Z39" s="1023"/>
      <c r="AA39" s="1023"/>
      <c r="AB39" s="1023"/>
      <c r="AC39" s="1023"/>
      <c r="AD39" s="1023"/>
      <c r="AE39" s="1024"/>
      <c r="AF39" s="1000"/>
      <c r="AG39" s="1001"/>
      <c r="AH39" s="1001"/>
      <c r="AI39" s="1001"/>
      <c r="AJ39" s="1002"/>
      <c r="AK39" s="963"/>
      <c r="AL39" s="954"/>
      <c r="AM39" s="954"/>
      <c r="AN39" s="954"/>
      <c r="AO39" s="954"/>
      <c r="AP39" s="954"/>
      <c r="AQ39" s="954"/>
      <c r="AR39" s="954"/>
      <c r="AS39" s="954"/>
      <c r="AT39" s="954"/>
      <c r="AU39" s="954"/>
      <c r="AV39" s="954"/>
      <c r="AW39" s="954"/>
      <c r="AX39" s="954"/>
      <c r="AY39" s="954"/>
      <c r="AZ39" s="1021"/>
      <c r="BA39" s="1021"/>
      <c r="BB39" s="1021"/>
      <c r="BC39" s="1021"/>
      <c r="BD39" s="1021"/>
      <c r="BE39" s="955"/>
      <c r="BF39" s="955"/>
      <c r="BG39" s="955"/>
      <c r="BH39" s="955"/>
      <c r="BI39" s="956"/>
      <c r="BJ39" s="214"/>
      <c r="BK39" s="214"/>
      <c r="BL39" s="214"/>
      <c r="BM39" s="214"/>
      <c r="BN39" s="214"/>
      <c r="BO39" s="223"/>
      <c r="BP39" s="223"/>
      <c r="BQ39" s="220">
        <v>33</v>
      </c>
      <c r="BR39" s="221"/>
      <c r="BS39" s="975"/>
      <c r="BT39" s="976"/>
      <c r="BU39" s="976"/>
      <c r="BV39" s="976"/>
      <c r="BW39" s="976"/>
      <c r="BX39" s="976"/>
      <c r="BY39" s="976"/>
      <c r="BZ39" s="976"/>
      <c r="CA39" s="976"/>
      <c r="CB39" s="976"/>
      <c r="CC39" s="976"/>
      <c r="CD39" s="976"/>
      <c r="CE39" s="976"/>
      <c r="CF39" s="976"/>
      <c r="CG39" s="997"/>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211"/>
    </row>
    <row r="40" spans="1:131" ht="26.25" customHeight="1">
      <c r="A40" s="220">
        <v>13</v>
      </c>
      <c r="B40" s="1016"/>
      <c r="C40" s="1017"/>
      <c r="D40" s="1017"/>
      <c r="E40" s="1017"/>
      <c r="F40" s="1017"/>
      <c r="G40" s="1017"/>
      <c r="H40" s="1017"/>
      <c r="I40" s="1017"/>
      <c r="J40" s="1017"/>
      <c r="K40" s="1017"/>
      <c r="L40" s="1017"/>
      <c r="M40" s="1017"/>
      <c r="N40" s="1017"/>
      <c r="O40" s="1017"/>
      <c r="P40" s="1018"/>
      <c r="Q40" s="1022"/>
      <c r="R40" s="1023"/>
      <c r="S40" s="1023"/>
      <c r="T40" s="1023"/>
      <c r="U40" s="1023"/>
      <c r="V40" s="1023"/>
      <c r="W40" s="1023"/>
      <c r="X40" s="1023"/>
      <c r="Y40" s="1023"/>
      <c r="Z40" s="1023"/>
      <c r="AA40" s="1023"/>
      <c r="AB40" s="1023"/>
      <c r="AC40" s="1023"/>
      <c r="AD40" s="1023"/>
      <c r="AE40" s="1024"/>
      <c r="AF40" s="1000"/>
      <c r="AG40" s="1001"/>
      <c r="AH40" s="1001"/>
      <c r="AI40" s="1001"/>
      <c r="AJ40" s="1002"/>
      <c r="AK40" s="963"/>
      <c r="AL40" s="954"/>
      <c r="AM40" s="954"/>
      <c r="AN40" s="954"/>
      <c r="AO40" s="954"/>
      <c r="AP40" s="954"/>
      <c r="AQ40" s="954"/>
      <c r="AR40" s="954"/>
      <c r="AS40" s="954"/>
      <c r="AT40" s="954"/>
      <c r="AU40" s="954"/>
      <c r="AV40" s="954"/>
      <c r="AW40" s="954"/>
      <c r="AX40" s="954"/>
      <c r="AY40" s="954"/>
      <c r="AZ40" s="1021"/>
      <c r="BA40" s="1021"/>
      <c r="BB40" s="1021"/>
      <c r="BC40" s="1021"/>
      <c r="BD40" s="1021"/>
      <c r="BE40" s="955"/>
      <c r="BF40" s="955"/>
      <c r="BG40" s="955"/>
      <c r="BH40" s="955"/>
      <c r="BI40" s="956"/>
      <c r="BJ40" s="214"/>
      <c r="BK40" s="214"/>
      <c r="BL40" s="214"/>
      <c r="BM40" s="214"/>
      <c r="BN40" s="214"/>
      <c r="BO40" s="223"/>
      <c r="BP40" s="223"/>
      <c r="BQ40" s="220">
        <v>34</v>
      </c>
      <c r="BR40" s="221"/>
      <c r="BS40" s="975"/>
      <c r="BT40" s="976"/>
      <c r="BU40" s="976"/>
      <c r="BV40" s="976"/>
      <c r="BW40" s="976"/>
      <c r="BX40" s="976"/>
      <c r="BY40" s="976"/>
      <c r="BZ40" s="976"/>
      <c r="CA40" s="976"/>
      <c r="CB40" s="976"/>
      <c r="CC40" s="976"/>
      <c r="CD40" s="976"/>
      <c r="CE40" s="976"/>
      <c r="CF40" s="976"/>
      <c r="CG40" s="997"/>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211"/>
    </row>
    <row r="41" spans="1:131" ht="26.25" customHeight="1">
      <c r="A41" s="220">
        <v>14</v>
      </c>
      <c r="B41" s="1016"/>
      <c r="C41" s="1017"/>
      <c r="D41" s="1017"/>
      <c r="E41" s="1017"/>
      <c r="F41" s="1017"/>
      <c r="G41" s="1017"/>
      <c r="H41" s="1017"/>
      <c r="I41" s="1017"/>
      <c r="J41" s="1017"/>
      <c r="K41" s="1017"/>
      <c r="L41" s="1017"/>
      <c r="M41" s="1017"/>
      <c r="N41" s="1017"/>
      <c r="O41" s="1017"/>
      <c r="P41" s="1018"/>
      <c r="Q41" s="1022"/>
      <c r="R41" s="1023"/>
      <c r="S41" s="1023"/>
      <c r="T41" s="1023"/>
      <c r="U41" s="1023"/>
      <c r="V41" s="1023"/>
      <c r="W41" s="1023"/>
      <c r="X41" s="1023"/>
      <c r="Y41" s="1023"/>
      <c r="Z41" s="1023"/>
      <c r="AA41" s="1023"/>
      <c r="AB41" s="1023"/>
      <c r="AC41" s="1023"/>
      <c r="AD41" s="1023"/>
      <c r="AE41" s="1024"/>
      <c r="AF41" s="1000"/>
      <c r="AG41" s="1001"/>
      <c r="AH41" s="1001"/>
      <c r="AI41" s="1001"/>
      <c r="AJ41" s="1002"/>
      <c r="AK41" s="963"/>
      <c r="AL41" s="954"/>
      <c r="AM41" s="954"/>
      <c r="AN41" s="954"/>
      <c r="AO41" s="954"/>
      <c r="AP41" s="954"/>
      <c r="AQ41" s="954"/>
      <c r="AR41" s="954"/>
      <c r="AS41" s="954"/>
      <c r="AT41" s="954"/>
      <c r="AU41" s="954"/>
      <c r="AV41" s="954"/>
      <c r="AW41" s="954"/>
      <c r="AX41" s="954"/>
      <c r="AY41" s="954"/>
      <c r="AZ41" s="1021"/>
      <c r="BA41" s="1021"/>
      <c r="BB41" s="1021"/>
      <c r="BC41" s="1021"/>
      <c r="BD41" s="1021"/>
      <c r="BE41" s="955"/>
      <c r="BF41" s="955"/>
      <c r="BG41" s="955"/>
      <c r="BH41" s="955"/>
      <c r="BI41" s="956"/>
      <c r="BJ41" s="214"/>
      <c r="BK41" s="214"/>
      <c r="BL41" s="214"/>
      <c r="BM41" s="214"/>
      <c r="BN41" s="214"/>
      <c r="BO41" s="223"/>
      <c r="BP41" s="223"/>
      <c r="BQ41" s="220">
        <v>35</v>
      </c>
      <c r="BR41" s="221"/>
      <c r="BS41" s="975"/>
      <c r="BT41" s="976"/>
      <c r="BU41" s="976"/>
      <c r="BV41" s="976"/>
      <c r="BW41" s="976"/>
      <c r="BX41" s="976"/>
      <c r="BY41" s="976"/>
      <c r="BZ41" s="976"/>
      <c r="CA41" s="976"/>
      <c r="CB41" s="976"/>
      <c r="CC41" s="976"/>
      <c r="CD41" s="976"/>
      <c r="CE41" s="976"/>
      <c r="CF41" s="976"/>
      <c r="CG41" s="997"/>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211"/>
    </row>
    <row r="42" spans="1:131" ht="26.25" customHeight="1">
      <c r="A42" s="220">
        <v>15</v>
      </c>
      <c r="B42" s="1016"/>
      <c r="C42" s="1017"/>
      <c r="D42" s="1017"/>
      <c r="E42" s="1017"/>
      <c r="F42" s="1017"/>
      <c r="G42" s="1017"/>
      <c r="H42" s="1017"/>
      <c r="I42" s="1017"/>
      <c r="J42" s="1017"/>
      <c r="K42" s="1017"/>
      <c r="L42" s="1017"/>
      <c r="M42" s="1017"/>
      <c r="N42" s="1017"/>
      <c r="O42" s="1017"/>
      <c r="P42" s="1018"/>
      <c r="Q42" s="1022"/>
      <c r="R42" s="1023"/>
      <c r="S42" s="1023"/>
      <c r="T42" s="1023"/>
      <c r="U42" s="1023"/>
      <c r="V42" s="1023"/>
      <c r="W42" s="1023"/>
      <c r="X42" s="1023"/>
      <c r="Y42" s="1023"/>
      <c r="Z42" s="1023"/>
      <c r="AA42" s="1023"/>
      <c r="AB42" s="1023"/>
      <c r="AC42" s="1023"/>
      <c r="AD42" s="1023"/>
      <c r="AE42" s="1024"/>
      <c r="AF42" s="1000"/>
      <c r="AG42" s="1001"/>
      <c r="AH42" s="1001"/>
      <c r="AI42" s="1001"/>
      <c r="AJ42" s="1002"/>
      <c r="AK42" s="963"/>
      <c r="AL42" s="954"/>
      <c r="AM42" s="954"/>
      <c r="AN42" s="954"/>
      <c r="AO42" s="954"/>
      <c r="AP42" s="954"/>
      <c r="AQ42" s="954"/>
      <c r="AR42" s="954"/>
      <c r="AS42" s="954"/>
      <c r="AT42" s="954"/>
      <c r="AU42" s="954"/>
      <c r="AV42" s="954"/>
      <c r="AW42" s="954"/>
      <c r="AX42" s="954"/>
      <c r="AY42" s="954"/>
      <c r="AZ42" s="1021"/>
      <c r="BA42" s="1021"/>
      <c r="BB42" s="1021"/>
      <c r="BC42" s="1021"/>
      <c r="BD42" s="1021"/>
      <c r="BE42" s="955"/>
      <c r="BF42" s="955"/>
      <c r="BG42" s="955"/>
      <c r="BH42" s="955"/>
      <c r="BI42" s="956"/>
      <c r="BJ42" s="214"/>
      <c r="BK42" s="214"/>
      <c r="BL42" s="214"/>
      <c r="BM42" s="214"/>
      <c r="BN42" s="214"/>
      <c r="BO42" s="223"/>
      <c r="BP42" s="223"/>
      <c r="BQ42" s="220">
        <v>36</v>
      </c>
      <c r="BR42" s="221"/>
      <c r="BS42" s="975"/>
      <c r="BT42" s="976"/>
      <c r="BU42" s="976"/>
      <c r="BV42" s="976"/>
      <c r="BW42" s="976"/>
      <c r="BX42" s="976"/>
      <c r="BY42" s="976"/>
      <c r="BZ42" s="976"/>
      <c r="CA42" s="976"/>
      <c r="CB42" s="976"/>
      <c r="CC42" s="976"/>
      <c r="CD42" s="976"/>
      <c r="CE42" s="976"/>
      <c r="CF42" s="976"/>
      <c r="CG42" s="997"/>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211"/>
    </row>
    <row r="43" spans="1:131" ht="26.25" customHeight="1">
      <c r="A43" s="220">
        <v>16</v>
      </c>
      <c r="B43" s="1016"/>
      <c r="C43" s="1017"/>
      <c r="D43" s="1017"/>
      <c r="E43" s="1017"/>
      <c r="F43" s="1017"/>
      <c r="G43" s="1017"/>
      <c r="H43" s="1017"/>
      <c r="I43" s="1017"/>
      <c r="J43" s="1017"/>
      <c r="K43" s="1017"/>
      <c r="L43" s="1017"/>
      <c r="M43" s="1017"/>
      <c r="N43" s="1017"/>
      <c r="O43" s="1017"/>
      <c r="P43" s="1018"/>
      <c r="Q43" s="1022"/>
      <c r="R43" s="1023"/>
      <c r="S43" s="1023"/>
      <c r="T43" s="1023"/>
      <c r="U43" s="1023"/>
      <c r="V43" s="1023"/>
      <c r="W43" s="1023"/>
      <c r="X43" s="1023"/>
      <c r="Y43" s="1023"/>
      <c r="Z43" s="1023"/>
      <c r="AA43" s="1023"/>
      <c r="AB43" s="1023"/>
      <c r="AC43" s="1023"/>
      <c r="AD43" s="1023"/>
      <c r="AE43" s="1024"/>
      <c r="AF43" s="1000"/>
      <c r="AG43" s="1001"/>
      <c r="AH43" s="1001"/>
      <c r="AI43" s="1001"/>
      <c r="AJ43" s="1002"/>
      <c r="AK43" s="963"/>
      <c r="AL43" s="954"/>
      <c r="AM43" s="954"/>
      <c r="AN43" s="954"/>
      <c r="AO43" s="954"/>
      <c r="AP43" s="954"/>
      <c r="AQ43" s="954"/>
      <c r="AR43" s="954"/>
      <c r="AS43" s="954"/>
      <c r="AT43" s="954"/>
      <c r="AU43" s="954"/>
      <c r="AV43" s="954"/>
      <c r="AW43" s="954"/>
      <c r="AX43" s="954"/>
      <c r="AY43" s="954"/>
      <c r="AZ43" s="1021"/>
      <c r="BA43" s="1021"/>
      <c r="BB43" s="1021"/>
      <c r="BC43" s="1021"/>
      <c r="BD43" s="1021"/>
      <c r="BE43" s="955"/>
      <c r="BF43" s="955"/>
      <c r="BG43" s="955"/>
      <c r="BH43" s="955"/>
      <c r="BI43" s="956"/>
      <c r="BJ43" s="214"/>
      <c r="BK43" s="214"/>
      <c r="BL43" s="214"/>
      <c r="BM43" s="214"/>
      <c r="BN43" s="214"/>
      <c r="BO43" s="223"/>
      <c r="BP43" s="223"/>
      <c r="BQ43" s="220">
        <v>37</v>
      </c>
      <c r="BR43" s="221"/>
      <c r="BS43" s="975"/>
      <c r="BT43" s="976"/>
      <c r="BU43" s="976"/>
      <c r="BV43" s="976"/>
      <c r="BW43" s="976"/>
      <c r="BX43" s="976"/>
      <c r="BY43" s="976"/>
      <c r="BZ43" s="976"/>
      <c r="CA43" s="976"/>
      <c r="CB43" s="976"/>
      <c r="CC43" s="976"/>
      <c r="CD43" s="976"/>
      <c r="CE43" s="976"/>
      <c r="CF43" s="976"/>
      <c r="CG43" s="997"/>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211"/>
    </row>
    <row r="44" spans="1:131" ht="26.25" customHeight="1">
      <c r="A44" s="220">
        <v>17</v>
      </c>
      <c r="B44" s="1016"/>
      <c r="C44" s="1017"/>
      <c r="D44" s="1017"/>
      <c r="E44" s="1017"/>
      <c r="F44" s="1017"/>
      <c r="G44" s="1017"/>
      <c r="H44" s="1017"/>
      <c r="I44" s="1017"/>
      <c r="J44" s="1017"/>
      <c r="K44" s="1017"/>
      <c r="L44" s="1017"/>
      <c r="M44" s="1017"/>
      <c r="N44" s="1017"/>
      <c r="O44" s="1017"/>
      <c r="P44" s="1018"/>
      <c r="Q44" s="1022"/>
      <c r="R44" s="1023"/>
      <c r="S44" s="1023"/>
      <c r="T44" s="1023"/>
      <c r="U44" s="1023"/>
      <c r="V44" s="1023"/>
      <c r="W44" s="1023"/>
      <c r="X44" s="1023"/>
      <c r="Y44" s="1023"/>
      <c r="Z44" s="1023"/>
      <c r="AA44" s="1023"/>
      <c r="AB44" s="1023"/>
      <c r="AC44" s="1023"/>
      <c r="AD44" s="1023"/>
      <c r="AE44" s="1024"/>
      <c r="AF44" s="1000"/>
      <c r="AG44" s="1001"/>
      <c r="AH44" s="1001"/>
      <c r="AI44" s="1001"/>
      <c r="AJ44" s="1002"/>
      <c r="AK44" s="963"/>
      <c r="AL44" s="954"/>
      <c r="AM44" s="954"/>
      <c r="AN44" s="954"/>
      <c r="AO44" s="954"/>
      <c r="AP44" s="954"/>
      <c r="AQ44" s="954"/>
      <c r="AR44" s="954"/>
      <c r="AS44" s="954"/>
      <c r="AT44" s="954"/>
      <c r="AU44" s="954"/>
      <c r="AV44" s="954"/>
      <c r="AW44" s="954"/>
      <c r="AX44" s="954"/>
      <c r="AY44" s="954"/>
      <c r="AZ44" s="1021"/>
      <c r="BA44" s="1021"/>
      <c r="BB44" s="1021"/>
      <c r="BC44" s="1021"/>
      <c r="BD44" s="1021"/>
      <c r="BE44" s="955"/>
      <c r="BF44" s="955"/>
      <c r="BG44" s="955"/>
      <c r="BH44" s="955"/>
      <c r="BI44" s="956"/>
      <c r="BJ44" s="214"/>
      <c r="BK44" s="214"/>
      <c r="BL44" s="214"/>
      <c r="BM44" s="214"/>
      <c r="BN44" s="214"/>
      <c r="BO44" s="223"/>
      <c r="BP44" s="223"/>
      <c r="BQ44" s="220">
        <v>38</v>
      </c>
      <c r="BR44" s="221"/>
      <c r="BS44" s="975"/>
      <c r="BT44" s="976"/>
      <c r="BU44" s="976"/>
      <c r="BV44" s="976"/>
      <c r="BW44" s="976"/>
      <c r="BX44" s="976"/>
      <c r="BY44" s="976"/>
      <c r="BZ44" s="976"/>
      <c r="CA44" s="976"/>
      <c r="CB44" s="976"/>
      <c r="CC44" s="976"/>
      <c r="CD44" s="976"/>
      <c r="CE44" s="976"/>
      <c r="CF44" s="976"/>
      <c r="CG44" s="997"/>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211"/>
    </row>
    <row r="45" spans="1:131" ht="26.25" customHeight="1">
      <c r="A45" s="220">
        <v>18</v>
      </c>
      <c r="B45" s="1016"/>
      <c r="C45" s="1017"/>
      <c r="D45" s="1017"/>
      <c r="E45" s="1017"/>
      <c r="F45" s="1017"/>
      <c r="G45" s="1017"/>
      <c r="H45" s="1017"/>
      <c r="I45" s="1017"/>
      <c r="J45" s="1017"/>
      <c r="K45" s="1017"/>
      <c r="L45" s="1017"/>
      <c r="M45" s="1017"/>
      <c r="N45" s="1017"/>
      <c r="O45" s="1017"/>
      <c r="P45" s="1018"/>
      <c r="Q45" s="1022"/>
      <c r="R45" s="1023"/>
      <c r="S45" s="1023"/>
      <c r="T45" s="1023"/>
      <c r="U45" s="1023"/>
      <c r="V45" s="1023"/>
      <c r="W45" s="1023"/>
      <c r="X45" s="1023"/>
      <c r="Y45" s="1023"/>
      <c r="Z45" s="1023"/>
      <c r="AA45" s="1023"/>
      <c r="AB45" s="1023"/>
      <c r="AC45" s="1023"/>
      <c r="AD45" s="1023"/>
      <c r="AE45" s="1024"/>
      <c r="AF45" s="1000"/>
      <c r="AG45" s="1001"/>
      <c r="AH45" s="1001"/>
      <c r="AI45" s="1001"/>
      <c r="AJ45" s="1002"/>
      <c r="AK45" s="963"/>
      <c r="AL45" s="954"/>
      <c r="AM45" s="954"/>
      <c r="AN45" s="954"/>
      <c r="AO45" s="954"/>
      <c r="AP45" s="954"/>
      <c r="AQ45" s="954"/>
      <c r="AR45" s="954"/>
      <c r="AS45" s="954"/>
      <c r="AT45" s="954"/>
      <c r="AU45" s="954"/>
      <c r="AV45" s="954"/>
      <c r="AW45" s="954"/>
      <c r="AX45" s="954"/>
      <c r="AY45" s="954"/>
      <c r="AZ45" s="1021"/>
      <c r="BA45" s="1021"/>
      <c r="BB45" s="1021"/>
      <c r="BC45" s="1021"/>
      <c r="BD45" s="1021"/>
      <c r="BE45" s="955"/>
      <c r="BF45" s="955"/>
      <c r="BG45" s="955"/>
      <c r="BH45" s="955"/>
      <c r="BI45" s="956"/>
      <c r="BJ45" s="214"/>
      <c r="BK45" s="214"/>
      <c r="BL45" s="214"/>
      <c r="BM45" s="214"/>
      <c r="BN45" s="214"/>
      <c r="BO45" s="223"/>
      <c r="BP45" s="223"/>
      <c r="BQ45" s="220">
        <v>39</v>
      </c>
      <c r="BR45" s="221"/>
      <c r="BS45" s="975"/>
      <c r="BT45" s="976"/>
      <c r="BU45" s="976"/>
      <c r="BV45" s="976"/>
      <c r="BW45" s="976"/>
      <c r="BX45" s="976"/>
      <c r="BY45" s="976"/>
      <c r="BZ45" s="976"/>
      <c r="CA45" s="976"/>
      <c r="CB45" s="976"/>
      <c r="CC45" s="976"/>
      <c r="CD45" s="976"/>
      <c r="CE45" s="976"/>
      <c r="CF45" s="976"/>
      <c r="CG45" s="997"/>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211"/>
    </row>
    <row r="46" spans="1:131" ht="26.25" customHeight="1">
      <c r="A46" s="220">
        <v>19</v>
      </c>
      <c r="B46" s="1016"/>
      <c r="C46" s="1017"/>
      <c r="D46" s="1017"/>
      <c r="E46" s="1017"/>
      <c r="F46" s="1017"/>
      <c r="G46" s="1017"/>
      <c r="H46" s="1017"/>
      <c r="I46" s="1017"/>
      <c r="J46" s="1017"/>
      <c r="K46" s="1017"/>
      <c r="L46" s="1017"/>
      <c r="M46" s="1017"/>
      <c r="N46" s="1017"/>
      <c r="O46" s="1017"/>
      <c r="P46" s="1018"/>
      <c r="Q46" s="1022"/>
      <c r="R46" s="1023"/>
      <c r="S46" s="1023"/>
      <c r="T46" s="1023"/>
      <c r="U46" s="1023"/>
      <c r="V46" s="1023"/>
      <c r="W46" s="1023"/>
      <c r="X46" s="1023"/>
      <c r="Y46" s="1023"/>
      <c r="Z46" s="1023"/>
      <c r="AA46" s="1023"/>
      <c r="AB46" s="1023"/>
      <c r="AC46" s="1023"/>
      <c r="AD46" s="1023"/>
      <c r="AE46" s="1024"/>
      <c r="AF46" s="1000"/>
      <c r="AG46" s="1001"/>
      <c r="AH46" s="1001"/>
      <c r="AI46" s="1001"/>
      <c r="AJ46" s="1002"/>
      <c r="AK46" s="963"/>
      <c r="AL46" s="954"/>
      <c r="AM46" s="954"/>
      <c r="AN46" s="954"/>
      <c r="AO46" s="954"/>
      <c r="AP46" s="954"/>
      <c r="AQ46" s="954"/>
      <c r="AR46" s="954"/>
      <c r="AS46" s="954"/>
      <c r="AT46" s="954"/>
      <c r="AU46" s="954"/>
      <c r="AV46" s="954"/>
      <c r="AW46" s="954"/>
      <c r="AX46" s="954"/>
      <c r="AY46" s="954"/>
      <c r="AZ46" s="1021"/>
      <c r="BA46" s="1021"/>
      <c r="BB46" s="1021"/>
      <c r="BC46" s="1021"/>
      <c r="BD46" s="1021"/>
      <c r="BE46" s="955"/>
      <c r="BF46" s="955"/>
      <c r="BG46" s="955"/>
      <c r="BH46" s="955"/>
      <c r="BI46" s="956"/>
      <c r="BJ46" s="214"/>
      <c r="BK46" s="214"/>
      <c r="BL46" s="214"/>
      <c r="BM46" s="214"/>
      <c r="BN46" s="214"/>
      <c r="BO46" s="223"/>
      <c r="BP46" s="223"/>
      <c r="BQ46" s="220">
        <v>40</v>
      </c>
      <c r="BR46" s="221"/>
      <c r="BS46" s="975"/>
      <c r="BT46" s="976"/>
      <c r="BU46" s="976"/>
      <c r="BV46" s="976"/>
      <c r="BW46" s="976"/>
      <c r="BX46" s="976"/>
      <c r="BY46" s="976"/>
      <c r="BZ46" s="976"/>
      <c r="CA46" s="976"/>
      <c r="CB46" s="976"/>
      <c r="CC46" s="976"/>
      <c r="CD46" s="976"/>
      <c r="CE46" s="976"/>
      <c r="CF46" s="976"/>
      <c r="CG46" s="997"/>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211"/>
    </row>
    <row r="47" spans="1:131" ht="26.25" customHeight="1">
      <c r="A47" s="220">
        <v>20</v>
      </c>
      <c r="B47" s="1016"/>
      <c r="C47" s="1017"/>
      <c r="D47" s="1017"/>
      <c r="E47" s="1017"/>
      <c r="F47" s="1017"/>
      <c r="G47" s="1017"/>
      <c r="H47" s="1017"/>
      <c r="I47" s="1017"/>
      <c r="J47" s="1017"/>
      <c r="K47" s="1017"/>
      <c r="L47" s="1017"/>
      <c r="M47" s="1017"/>
      <c r="N47" s="1017"/>
      <c r="O47" s="1017"/>
      <c r="P47" s="1018"/>
      <c r="Q47" s="1022"/>
      <c r="R47" s="1023"/>
      <c r="S47" s="1023"/>
      <c r="T47" s="1023"/>
      <c r="U47" s="1023"/>
      <c r="V47" s="1023"/>
      <c r="W47" s="1023"/>
      <c r="X47" s="1023"/>
      <c r="Y47" s="1023"/>
      <c r="Z47" s="1023"/>
      <c r="AA47" s="1023"/>
      <c r="AB47" s="1023"/>
      <c r="AC47" s="1023"/>
      <c r="AD47" s="1023"/>
      <c r="AE47" s="1024"/>
      <c r="AF47" s="1000"/>
      <c r="AG47" s="1001"/>
      <c r="AH47" s="1001"/>
      <c r="AI47" s="1001"/>
      <c r="AJ47" s="1002"/>
      <c r="AK47" s="963"/>
      <c r="AL47" s="954"/>
      <c r="AM47" s="954"/>
      <c r="AN47" s="954"/>
      <c r="AO47" s="954"/>
      <c r="AP47" s="954"/>
      <c r="AQ47" s="954"/>
      <c r="AR47" s="954"/>
      <c r="AS47" s="954"/>
      <c r="AT47" s="954"/>
      <c r="AU47" s="954"/>
      <c r="AV47" s="954"/>
      <c r="AW47" s="954"/>
      <c r="AX47" s="954"/>
      <c r="AY47" s="954"/>
      <c r="AZ47" s="1021"/>
      <c r="BA47" s="1021"/>
      <c r="BB47" s="1021"/>
      <c r="BC47" s="1021"/>
      <c r="BD47" s="1021"/>
      <c r="BE47" s="955"/>
      <c r="BF47" s="955"/>
      <c r="BG47" s="955"/>
      <c r="BH47" s="955"/>
      <c r="BI47" s="956"/>
      <c r="BJ47" s="214"/>
      <c r="BK47" s="214"/>
      <c r="BL47" s="214"/>
      <c r="BM47" s="214"/>
      <c r="BN47" s="214"/>
      <c r="BO47" s="223"/>
      <c r="BP47" s="223"/>
      <c r="BQ47" s="220">
        <v>41</v>
      </c>
      <c r="BR47" s="221"/>
      <c r="BS47" s="975"/>
      <c r="BT47" s="976"/>
      <c r="BU47" s="976"/>
      <c r="BV47" s="976"/>
      <c r="BW47" s="976"/>
      <c r="BX47" s="976"/>
      <c r="BY47" s="976"/>
      <c r="BZ47" s="976"/>
      <c r="CA47" s="976"/>
      <c r="CB47" s="976"/>
      <c r="CC47" s="976"/>
      <c r="CD47" s="976"/>
      <c r="CE47" s="976"/>
      <c r="CF47" s="976"/>
      <c r="CG47" s="997"/>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211"/>
    </row>
    <row r="48" spans="1:131" ht="26.25" customHeight="1">
      <c r="A48" s="220">
        <v>21</v>
      </c>
      <c r="B48" s="1016"/>
      <c r="C48" s="1017"/>
      <c r="D48" s="1017"/>
      <c r="E48" s="1017"/>
      <c r="F48" s="1017"/>
      <c r="G48" s="1017"/>
      <c r="H48" s="1017"/>
      <c r="I48" s="1017"/>
      <c r="J48" s="1017"/>
      <c r="K48" s="1017"/>
      <c r="L48" s="1017"/>
      <c r="M48" s="1017"/>
      <c r="N48" s="1017"/>
      <c r="O48" s="1017"/>
      <c r="P48" s="1018"/>
      <c r="Q48" s="1022"/>
      <c r="R48" s="1023"/>
      <c r="S48" s="1023"/>
      <c r="T48" s="1023"/>
      <c r="U48" s="1023"/>
      <c r="V48" s="1023"/>
      <c r="W48" s="1023"/>
      <c r="X48" s="1023"/>
      <c r="Y48" s="1023"/>
      <c r="Z48" s="1023"/>
      <c r="AA48" s="1023"/>
      <c r="AB48" s="1023"/>
      <c r="AC48" s="1023"/>
      <c r="AD48" s="1023"/>
      <c r="AE48" s="1024"/>
      <c r="AF48" s="1000"/>
      <c r="AG48" s="1001"/>
      <c r="AH48" s="1001"/>
      <c r="AI48" s="1001"/>
      <c r="AJ48" s="1002"/>
      <c r="AK48" s="963"/>
      <c r="AL48" s="954"/>
      <c r="AM48" s="954"/>
      <c r="AN48" s="954"/>
      <c r="AO48" s="954"/>
      <c r="AP48" s="954"/>
      <c r="AQ48" s="954"/>
      <c r="AR48" s="954"/>
      <c r="AS48" s="954"/>
      <c r="AT48" s="954"/>
      <c r="AU48" s="954"/>
      <c r="AV48" s="954"/>
      <c r="AW48" s="954"/>
      <c r="AX48" s="954"/>
      <c r="AY48" s="954"/>
      <c r="AZ48" s="1021"/>
      <c r="BA48" s="1021"/>
      <c r="BB48" s="1021"/>
      <c r="BC48" s="1021"/>
      <c r="BD48" s="1021"/>
      <c r="BE48" s="955"/>
      <c r="BF48" s="955"/>
      <c r="BG48" s="955"/>
      <c r="BH48" s="955"/>
      <c r="BI48" s="956"/>
      <c r="BJ48" s="214"/>
      <c r="BK48" s="214"/>
      <c r="BL48" s="214"/>
      <c r="BM48" s="214"/>
      <c r="BN48" s="214"/>
      <c r="BO48" s="223"/>
      <c r="BP48" s="223"/>
      <c r="BQ48" s="220">
        <v>42</v>
      </c>
      <c r="BR48" s="221"/>
      <c r="BS48" s="975"/>
      <c r="BT48" s="976"/>
      <c r="BU48" s="976"/>
      <c r="BV48" s="976"/>
      <c r="BW48" s="976"/>
      <c r="BX48" s="976"/>
      <c r="BY48" s="976"/>
      <c r="BZ48" s="976"/>
      <c r="CA48" s="976"/>
      <c r="CB48" s="976"/>
      <c r="CC48" s="976"/>
      <c r="CD48" s="976"/>
      <c r="CE48" s="976"/>
      <c r="CF48" s="976"/>
      <c r="CG48" s="997"/>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211"/>
    </row>
    <row r="49" spans="1:131" ht="26.25" customHeight="1">
      <c r="A49" s="220">
        <v>22</v>
      </c>
      <c r="B49" s="1016"/>
      <c r="C49" s="1017"/>
      <c r="D49" s="1017"/>
      <c r="E49" s="1017"/>
      <c r="F49" s="1017"/>
      <c r="G49" s="1017"/>
      <c r="H49" s="1017"/>
      <c r="I49" s="1017"/>
      <c r="J49" s="1017"/>
      <c r="K49" s="1017"/>
      <c r="L49" s="1017"/>
      <c r="M49" s="1017"/>
      <c r="N49" s="1017"/>
      <c r="O49" s="1017"/>
      <c r="P49" s="1018"/>
      <c r="Q49" s="1022"/>
      <c r="R49" s="1023"/>
      <c r="S49" s="1023"/>
      <c r="T49" s="1023"/>
      <c r="U49" s="1023"/>
      <c r="V49" s="1023"/>
      <c r="W49" s="1023"/>
      <c r="X49" s="1023"/>
      <c r="Y49" s="1023"/>
      <c r="Z49" s="1023"/>
      <c r="AA49" s="1023"/>
      <c r="AB49" s="1023"/>
      <c r="AC49" s="1023"/>
      <c r="AD49" s="1023"/>
      <c r="AE49" s="1024"/>
      <c r="AF49" s="1000"/>
      <c r="AG49" s="1001"/>
      <c r="AH49" s="1001"/>
      <c r="AI49" s="1001"/>
      <c r="AJ49" s="1002"/>
      <c r="AK49" s="963"/>
      <c r="AL49" s="954"/>
      <c r="AM49" s="954"/>
      <c r="AN49" s="954"/>
      <c r="AO49" s="954"/>
      <c r="AP49" s="954"/>
      <c r="AQ49" s="954"/>
      <c r="AR49" s="954"/>
      <c r="AS49" s="954"/>
      <c r="AT49" s="954"/>
      <c r="AU49" s="954"/>
      <c r="AV49" s="954"/>
      <c r="AW49" s="954"/>
      <c r="AX49" s="954"/>
      <c r="AY49" s="954"/>
      <c r="AZ49" s="1021"/>
      <c r="BA49" s="1021"/>
      <c r="BB49" s="1021"/>
      <c r="BC49" s="1021"/>
      <c r="BD49" s="1021"/>
      <c r="BE49" s="955"/>
      <c r="BF49" s="955"/>
      <c r="BG49" s="955"/>
      <c r="BH49" s="955"/>
      <c r="BI49" s="956"/>
      <c r="BJ49" s="214"/>
      <c r="BK49" s="214"/>
      <c r="BL49" s="214"/>
      <c r="BM49" s="214"/>
      <c r="BN49" s="214"/>
      <c r="BO49" s="223"/>
      <c r="BP49" s="223"/>
      <c r="BQ49" s="220">
        <v>43</v>
      </c>
      <c r="BR49" s="221"/>
      <c r="BS49" s="975"/>
      <c r="BT49" s="976"/>
      <c r="BU49" s="976"/>
      <c r="BV49" s="976"/>
      <c r="BW49" s="976"/>
      <c r="BX49" s="976"/>
      <c r="BY49" s="976"/>
      <c r="BZ49" s="976"/>
      <c r="CA49" s="976"/>
      <c r="CB49" s="976"/>
      <c r="CC49" s="976"/>
      <c r="CD49" s="976"/>
      <c r="CE49" s="976"/>
      <c r="CF49" s="976"/>
      <c r="CG49" s="997"/>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211"/>
    </row>
    <row r="50" spans="1:131" ht="26.25" customHeight="1">
      <c r="A50" s="220">
        <v>23</v>
      </c>
      <c r="B50" s="1016"/>
      <c r="C50" s="1017"/>
      <c r="D50" s="1017"/>
      <c r="E50" s="1017"/>
      <c r="F50" s="1017"/>
      <c r="G50" s="1017"/>
      <c r="H50" s="1017"/>
      <c r="I50" s="1017"/>
      <c r="J50" s="1017"/>
      <c r="K50" s="1017"/>
      <c r="L50" s="1017"/>
      <c r="M50" s="1017"/>
      <c r="N50" s="1017"/>
      <c r="O50" s="1017"/>
      <c r="P50" s="1018"/>
      <c r="Q50" s="1019"/>
      <c r="R50" s="1004"/>
      <c r="S50" s="1004"/>
      <c r="T50" s="1004"/>
      <c r="U50" s="1004"/>
      <c r="V50" s="1004"/>
      <c r="W50" s="1004"/>
      <c r="X50" s="1004"/>
      <c r="Y50" s="1004"/>
      <c r="Z50" s="1004"/>
      <c r="AA50" s="1004"/>
      <c r="AB50" s="1004"/>
      <c r="AC50" s="1004"/>
      <c r="AD50" s="1004"/>
      <c r="AE50" s="1020"/>
      <c r="AF50" s="1000"/>
      <c r="AG50" s="1001"/>
      <c r="AH50" s="1001"/>
      <c r="AI50" s="1001"/>
      <c r="AJ50" s="1002"/>
      <c r="AK50" s="1003"/>
      <c r="AL50" s="1004"/>
      <c r="AM50" s="1004"/>
      <c r="AN50" s="1004"/>
      <c r="AO50" s="1004"/>
      <c r="AP50" s="1004"/>
      <c r="AQ50" s="1004"/>
      <c r="AR50" s="1004"/>
      <c r="AS50" s="1004"/>
      <c r="AT50" s="1004"/>
      <c r="AU50" s="1004"/>
      <c r="AV50" s="1004"/>
      <c r="AW50" s="1004"/>
      <c r="AX50" s="1004"/>
      <c r="AY50" s="1004"/>
      <c r="AZ50" s="1005"/>
      <c r="BA50" s="1005"/>
      <c r="BB50" s="1005"/>
      <c r="BC50" s="1005"/>
      <c r="BD50" s="1005"/>
      <c r="BE50" s="955"/>
      <c r="BF50" s="955"/>
      <c r="BG50" s="955"/>
      <c r="BH50" s="955"/>
      <c r="BI50" s="956"/>
      <c r="BJ50" s="214"/>
      <c r="BK50" s="214"/>
      <c r="BL50" s="214"/>
      <c r="BM50" s="214"/>
      <c r="BN50" s="214"/>
      <c r="BO50" s="223"/>
      <c r="BP50" s="223"/>
      <c r="BQ50" s="220">
        <v>44</v>
      </c>
      <c r="BR50" s="221"/>
      <c r="BS50" s="975"/>
      <c r="BT50" s="976"/>
      <c r="BU50" s="976"/>
      <c r="BV50" s="976"/>
      <c r="BW50" s="976"/>
      <c r="BX50" s="976"/>
      <c r="BY50" s="976"/>
      <c r="BZ50" s="976"/>
      <c r="CA50" s="976"/>
      <c r="CB50" s="976"/>
      <c r="CC50" s="976"/>
      <c r="CD50" s="976"/>
      <c r="CE50" s="976"/>
      <c r="CF50" s="976"/>
      <c r="CG50" s="997"/>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211"/>
    </row>
    <row r="51" spans="1:131" ht="26.25" customHeight="1">
      <c r="A51" s="220">
        <v>24</v>
      </c>
      <c r="B51" s="1016"/>
      <c r="C51" s="1017"/>
      <c r="D51" s="1017"/>
      <c r="E51" s="1017"/>
      <c r="F51" s="1017"/>
      <c r="G51" s="1017"/>
      <c r="H51" s="1017"/>
      <c r="I51" s="1017"/>
      <c r="J51" s="1017"/>
      <c r="K51" s="1017"/>
      <c r="L51" s="1017"/>
      <c r="M51" s="1017"/>
      <c r="N51" s="1017"/>
      <c r="O51" s="1017"/>
      <c r="P51" s="1018"/>
      <c r="Q51" s="1019"/>
      <c r="R51" s="1004"/>
      <c r="S51" s="1004"/>
      <c r="T51" s="1004"/>
      <c r="U51" s="1004"/>
      <c r="V51" s="1004"/>
      <c r="W51" s="1004"/>
      <c r="X51" s="1004"/>
      <c r="Y51" s="1004"/>
      <c r="Z51" s="1004"/>
      <c r="AA51" s="1004"/>
      <c r="AB51" s="1004"/>
      <c r="AC51" s="1004"/>
      <c r="AD51" s="1004"/>
      <c r="AE51" s="1020"/>
      <c r="AF51" s="1000"/>
      <c r="AG51" s="1001"/>
      <c r="AH51" s="1001"/>
      <c r="AI51" s="1001"/>
      <c r="AJ51" s="1002"/>
      <c r="AK51" s="1003"/>
      <c r="AL51" s="1004"/>
      <c r="AM51" s="1004"/>
      <c r="AN51" s="1004"/>
      <c r="AO51" s="1004"/>
      <c r="AP51" s="1004"/>
      <c r="AQ51" s="1004"/>
      <c r="AR51" s="1004"/>
      <c r="AS51" s="1004"/>
      <c r="AT51" s="1004"/>
      <c r="AU51" s="1004"/>
      <c r="AV51" s="1004"/>
      <c r="AW51" s="1004"/>
      <c r="AX51" s="1004"/>
      <c r="AY51" s="1004"/>
      <c r="AZ51" s="1005"/>
      <c r="BA51" s="1005"/>
      <c r="BB51" s="1005"/>
      <c r="BC51" s="1005"/>
      <c r="BD51" s="1005"/>
      <c r="BE51" s="955"/>
      <c r="BF51" s="955"/>
      <c r="BG51" s="955"/>
      <c r="BH51" s="955"/>
      <c r="BI51" s="956"/>
      <c r="BJ51" s="214"/>
      <c r="BK51" s="214"/>
      <c r="BL51" s="214"/>
      <c r="BM51" s="214"/>
      <c r="BN51" s="214"/>
      <c r="BO51" s="223"/>
      <c r="BP51" s="223"/>
      <c r="BQ51" s="220">
        <v>45</v>
      </c>
      <c r="BR51" s="221"/>
      <c r="BS51" s="975"/>
      <c r="BT51" s="976"/>
      <c r="BU51" s="976"/>
      <c r="BV51" s="976"/>
      <c r="BW51" s="976"/>
      <c r="BX51" s="976"/>
      <c r="BY51" s="976"/>
      <c r="BZ51" s="976"/>
      <c r="CA51" s="976"/>
      <c r="CB51" s="976"/>
      <c r="CC51" s="976"/>
      <c r="CD51" s="976"/>
      <c r="CE51" s="976"/>
      <c r="CF51" s="976"/>
      <c r="CG51" s="997"/>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211"/>
    </row>
    <row r="52" spans="1:131" ht="26.25" customHeight="1">
      <c r="A52" s="220">
        <v>25</v>
      </c>
      <c r="B52" s="1016"/>
      <c r="C52" s="1017"/>
      <c r="D52" s="1017"/>
      <c r="E52" s="1017"/>
      <c r="F52" s="1017"/>
      <c r="G52" s="1017"/>
      <c r="H52" s="1017"/>
      <c r="I52" s="1017"/>
      <c r="J52" s="1017"/>
      <c r="K52" s="1017"/>
      <c r="L52" s="1017"/>
      <c r="M52" s="1017"/>
      <c r="N52" s="1017"/>
      <c r="O52" s="1017"/>
      <c r="P52" s="1018"/>
      <c r="Q52" s="1019"/>
      <c r="R52" s="1004"/>
      <c r="S52" s="1004"/>
      <c r="T52" s="1004"/>
      <c r="U52" s="1004"/>
      <c r="V52" s="1004"/>
      <c r="W52" s="1004"/>
      <c r="X52" s="1004"/>
      <c r="Y52" s="1004"/>
      <c r="Z52" s="1004"/>
      <c r="AA52" s="1004"/>
      <c r="AB52" s="1004"/>
      <c r="AC52" s="1004"/>
      <c r="AD52" s="1004"/>
      <c r="AE52" s="1020"/>
      <c r="AF52" s="1000"/>
      <c r="AG52" s="1001"/>
      <c r="AH52" s="1001"/>
      <c r="AI52" s="1001"/>
      <c r="AJ52" s="1002"/>
      <c r="AK52" s="1003"/>
      <c r="AL52" s="1004"/>
      <c r="AM52" s="1004"/>
      <c r="AN52" s="1004"/>
      <c r="AO52" s="1004"/>
      <c r="AP52" s="1004"/>
      <c r="AQ52" s="1004"/>
      <c r="AR52" s="1004"/>
      <c r="AS52" s="1004"/>
      <c r="AT52" s="1004"/>
      <c r="AU52" s="1004"/>
      <c r="AV52" s="1004"/>
      <c r="AW52" s="1004"/>
      <c r="AX52" s="1004"/>
      <c r="AY52" s="1004"/>
      <c r="AZ52" s="1005"/>
      <c r="BA52" s="1005"/>
      <c r="BB52" s="1005"/>
      <c r="BC52" s="1005"/>
      <c r="BD52" s="1005"/>
      <c r="BE52" s="955"/>
      <c r="BF52" s="955"/>
      <c r="BG52" s="955"/>
      <c r="BH52" s="955"/>
      <c r="BI52" s="956"/>
      <c r="BJ52" s="214"/>
      <c r="BK52" s="214"/>
      <c r="BL52" s="214"/>
      <c r="BM52" s="214"/>
      <c r="BN52" s="214"/>
      <c r="BO52" s="223"/>
      <c r="BP52" s="223"/>
      <c r="BQ52" s="220">
        <v>46</v>
      </c>
      <c r="BR52" s="221"/>
      <c r="BS52" s="975"/>
      <c r="BT52" s="976"/>
      <c r="BU52" s="976"/>
      <c r="BV52" s="976"/>
      <c r="BW52" s="976"/>
      <c r="BX52" s="976"/>
      <c r="BY52" s="976"/>
      <c r="BZ52" s="976"/>
      <c r="CA52" s="976"/>
      <c r="CB52" s="976"/>
      <c r="CC52" s="976"/>
      <c r="CD52" s="976"/>
      <c r="CE52" s="976"/>
      <c r="CF52" s="976"/>
      <c r="CG52" s="997"/>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211"/>
    </row>
    <row r="53" spans="1:131" ht="26.25" customHeight="1">
      <c r="A53" s="220">
        <v>26</v>
      </c>
      <c r="B53" s="1016"/>
      <c r="C53" s="1017"/>
      <c r="D53" s="1017"/>
      <c r="E53" s="1017"/>
      <c r="F53" s="1017"/>
      <c r="G53" s="1017"/>
      <c r="H53" s="1017"/>
      <c r="I53" s="1017"/>
      <c r="J53" s="1017"/>
      <c r="K53" s="1017"/>
      <c r="L53" s="1017"/>
      <c r="M53" s="1017"/>
      <c r="N53" s="1017"/>
      <c r="O53" s="1017"/>
      <c r="P53" s="1018"/>
      <c r="Q53" s="1019"/>
      <c r="R53" s="1004"/>
      <c r="S53" s="1004"/>
      <c r="T53" s="1004"/>
      <c r="U53" s="1004"/>
      <c r="V53" s="1004"/>
      <c r="W53" s="1004"/>
      <c r="X53" s="1004"/>
      <c r="Y53" s="1004"/>
      <c r="Z53" s="1004"/>
      <c r="AA53" s="1004"/>
      <c r="AB53" s="1004"/>
      <c r="AC53" s="1004"/>
      <c r="AD53" s="1004"/>
      <c r="AE53" s="1020"/>
      <c r="AF53" s="1000"/>
      <c r="AG53" s="1001"/>
      <c r="AH53" s="1001"/>
      <c r="AI53" s="1001"/>
      <c r="AJ53" s="1002"/>
      <c r="AK53" s="1003"/>
      <c r="AL53" s="1004"/>
      <c r="AM53" s="1004"/>
      <c r="AN53" s="1004"/>
      <c r="AO53" s="1004"/>
      <c r="AP53" s="1004"/>
      <c r="AQ53" s="1004"/>
      <c r="AR53" s="1004"/>
      <c r="AS53" s="1004"/>
      <c r="AT53" s="1004"/>
      <c r="AU53" s="1004"/>
      <c r="AV53" s="1004"/>
      <c r="AW53" s="1004"/>
      <c r="AX53" s="1004"/>
      <c r="AY53" s="1004"/>
      <c r="AZ53" s="1005"/>
      <c r="BA53" s="1005"/>
      <c r="BB53" s="1005"/>
      <c r="BC53" s="1005"/>
      <c r="BD53" s="1005"/>
      <c r="BE53" s="955"/>
      <c r="BF53" s="955"/>
      <c r="BG53" s="955"/>
      <c r="BH53" s="955"/>
      <c r="BI53" s="956"/>
      <c r="BJ53" s="214"/>
      <c r="BK53" s="214"/>
      <c r="BL53" s="214"/>
      <c r="BM53" s="214"/>
      <c r="BN53" s="214"/>
      <c r="BO53" s="223"/>
      <c r="BP53" s="223"/>
      <c r="BQ53" s="220">
        <v>47</v>
      </c>
      <c r="BR53" s="221"/>
      <c r="BS53" s="975"/>
      <c r="BT53" s="976"/>
      <c r="BU53" s="976"/>
      <c r="BV53" s="976"/>
      <c r="BW53" s="976"/>
      <c r="BX53" s="976"/>
      <c r="BY53" s="976"/>
      <c r="BZ53" s="976"/>
      <c r="CA53" s="976"/>
      <c r="CB53" s="976"/>
      <c r="CC53" s="976"/>
      <c r="CD53" s="976"/>
      <c r="CE53" s="976"/>
      <c r="CF53" s="976"/>
      <c r="CG53" s="997"/>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211"/>
    </row>
    <row r="54" spans="1:131" ht="26.25" customHeight="1">
      <c r="A54" s="220">
        <v>27</v>
      </c>
      <c r="B54" s="1016"/>
      <c r="C54" s="1017"/>
      <c r="D54" s="1017"/>
      <c r="E54" s="1017"/>
      <c r="F54" s="1017"/>
      <c r="G54" s="1017"/>
      <c r="H54" s="1017"/>
      <c r="I54" s="1017"/>
      <c r="J54" s="1017"/>
      <c r="K54" s="1017"/>
      <c r="L54" s="1017"/>
      <c r="M54" s="1017"/>
      <c r="N54" s="1017"/>
      <c r="O54" s="1017"/>
      <c r="P54" s="1018"/>
      <c r="Q54" s="1019"/>
      <c r="R54" s="1004"/>
      <c r="S54" s="1004"/>
      <c r="T54" s="1004"/>
      <c r="U54" s="1004"/>
      <c r="V54" s="1004"/>
      <c r="W54" s="1004"/>
      <c r="X54" s="1004"/>
      <c r="Y54" s="1004"/>
      <c r="Z54" s="1004"/>
      <c r="AA54" s="1004"/>
      <c r="AB54" s="1004"/>
      <c r="AC54" s="1004"/>
      <c r="AD54" s="1004"/>
      <c r="AE54" s="1020"/>
      <c r="AF54" s="1000"/>
      <c r="AG54" s="1001"/>
      <c r="AH54" s="1001"/>
      <c r="AI54" s="1001"/>
      <c r="AJ54" s="1002"/>
      <c r="AK54" s="1003"/>
      <c r="AL54" s="1004"/>
      <c r="AM54" s="1004"/>
      <c r="AN54" s="1004"/>
      <c r="AO54" s="1004"/>
      <c r="AP54" s="1004"/>
      <c r="AQ54" s="1004"/>
      <c r="AR54" s="1004"/>
      <c r="AS54" s="1004"/>
      <c r="AT54" s="1004"/>
      <c r="AU54" s="1004"/>
      <c r="AV54" s="1004"/>
      <c r="AW54" s="1004"/>
      <c r="AX54" s="1004"/>
      <c r="AY54" s="1004"/>
      <c r="AZ54" s="1005"/>
      <c r="BA54" s="1005"/>
      <c r="BB54" s="1005"/>
      <c r="BC54" s="1005"/>
      <c r="BD54" s="1005"/>
      <c r="BE54" s="955"/>
      <c r="BF54" s="955"/>
      <c r="BG54" s="955"/>
      <c r="BH54" s="955"/>
      <c r="BI54" s="956"/>
      <c r="BJ54" s="214"/>
      <c r="BK54" s="214"/>
      <c r="BL54" s="214"/>
      <c r="BM54" s="214"/>
      <c r="BN54" s="214"/>
      <c r="BO54" s="223"/>
      <c r="BP54" s="223"/>
      <c r="BQ54" s="220">
        <v>48</v>
      </c>
      <c r="BR54" s="221"/>
      <c r="BS54" s="975"/>
      <c r="BT54" s="976"/>
      <c r="BU54" s="976"/>
      <c r="BV54" s="976"/>
      <c r="BW54" s="976"/>
      <c r="BX54" s="976"/>
      <c r="BY54" s="976"/>
      <c r="BZ54" s="976"/>
      <c r="CA54" s="976"/>
      <c r="CB54" s="976"/>
      <c r="CC54" s="976"/>
      <c r="CD54" s="976"/>
      <c r="CE54" s="976"/>
      <c r="CF54" s="976"/>
      <c r="CG54" s="997"/>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211"/>
    </row>
    <row r="55" spans="1:131" ht="26.25" customHeight="1">
      <c r="A55" s="220">
        <v>28</v>
      </c>
      <c r="B55" s="1016"/>
      <c r="C55" s="1017"/>
      <c r="D55" s="1017"/>
      <c r="E55" s="1017"/>
      <c r="F55" s="1017"/>
      <c r="G55" s="1017"/>
      <c r="H55" s="1017"/>
      <c r="I55" s="1017"/>
      <c r="J55" s="1017"/>
      <c r="K55" s="1017"/>
      <c r="L55" s="1017"/>
      <c r="M55" s="1017"/>
      <c r="N55" s="1017"/>
      <c r="O55" s="1017"/>
      <c r="P55" s="1018"/>
      <c r="Q55" s="1019"/>
      <c r="R55" s="1004"/>
      <c r="S55" s="1004"/>
      <c r="T55" s="1004"/>
      <c r="U55" s="1004"/>
      <c r="V55" s="1004"/>
      <c r="W55" s="1004"/>
      <c r="X55" s="1004"/>
      <c r="Y55" s="1004"/>
      <c r="Z55" s="1004"/>
      <c r="AA55" s="1004"/>
      <c r="AB55" s="1004"/>
      <c r="AC55" s="1004"/>
      <c r="AD55" s="1004"/>
      <c r="AE55" s="1020"/>
      <c r="AF55" s="1000"/>
      <c r="AG55" s="1001"/>
      <c r="AH55" s="1001"/>
      <c r="AI55" s="1001"/>
      <c r="AJ55" s="1002"/>
      <c r="AK55" s="1003"/>
      <c r="AL55" s="1004"/>
      <c r="AM55" s="1004"/>
      <c r="AN55" s="1004"/>
      <c r="AO55" s="1004"/>
      <c r="AP55" s="1004"/>
      <c r="AQ55" s="1004"/>
      <c r="AR55" s="1004"/>
      <c r="AS55" s="1004"/>
      <c r="AT55" s="1004"/>
      <c r="AU55" s="1004"/>
      <c r="AV55" s="1004"/>
      <c r="AW55" s="1004"/>
      <c r="AX55" s="1004"/>
      <c r="AY55" s="1004"/>
      <c r="AZ55" s="1005"/>
      <c r="BA55" s="1005"/>
      <c r="BB55" s="1005"/>
      <c r="BC55" s="1005"/>
      <c r="BD55" s="1005"/>
      <c r="BE55" s="955"/>
      <c r="BF55" s="955"/>
      <c r="BG55" s="955"/>
      <c r="BH55" s="955"/>
      <c r="BI55" s="956"/>
      <c r="BJ55" s="214"/>
      <c r="BK55" s="214"/>
      <c r="BL55" s="214"/>
      <c r="BM55" s="214"/>
      <c r="BN55" s="214"/>
      <c r="BO55" s="223"/>
      <c r="BP55" s="223"/>
      <c r="BQ55" s="220">
        <v>49</v>
      </c>
      <c r="BR55" s="221"/>
      <c r="BS55" s="975"/>
      <c r="BT55" s="976"/>
      <c r="BU55" s="976"/>
      <c r="BV55" s="976"/>
      <c r="BW55" s="976"/>
      <c r="BX55" s="976"/>
      <c r="BY55" s="976"/>
      <c r="BZ55" s="976"/>
      <c r="CA55" s="976"/>
      <c r="CB55" s="976"/>
      <c r="CC55" s="976"/>
      <c r="CD55" s="976"/>
      <c r="CE55" s="976"/>
      <c r="CF55" s="976"/>
      <c r="CG55" s="997"/>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211"/>
    </row>
    <row r="56" spans="1:131" ht="26.25" customHeight="1">
      <c r="A56" s="220">
        <v>29</v>
      </c>
      <c r="B56" s="1016"/>
      <c r="C56" s="1017"/>
      <c r="D56" s="1017"/>
      <c r="E56" s="1017"/>
      <c r="F56" s="1017"/>
      <c r="G56" s="1017"/>
      <c r="H56" s="1017"/>
      <c r="I56" s="1017"/>
      <c r="J56" s="1017"/>
      <c r="K56" s="1017"/>
      <c r="L56" s="1017"/>
      <c r="M56" s="1017"/>
      <c r="N56" s="1017"/>
      <c r="O56" s="1017"/>
      <c r="P56" s="1018"/>
      <c r="Q56" s="1019"/>
      <c r="R56" s="1004"/>
      <c r="S56" s="1004"/>
      <c r="T56" s="1004"/>
      <c r="U56" s="1004"/>
      <c r="V56" s="1004"/>
      <c r="W56" s="1004"/>
      <c r="X56" s="1004"/>
      <c r="Y56" s="1004"/>
      <c r="Z56" s="1004"/>
      <c r="AA56" s="1004"/>
      <c r="AB56" s="1004"/>
      <c r="AC56" s="1004"/>
      <c r="AD56" s="1004"/>
      <c r="AE56" s="1020"/>
      <c r="AF56" s="1000"/>
      <c r="AG56" s="1001"/>
      <c r="AH56" s="1001"/>
      <c r="AI56" s="1001"/>
      <c r="AJ56" s="1002"/>
      <c r="AK56" s="1003"/>
      <c r="AL56" s="1004"/>
      <c r="AM56" s="1004"/>
      <c r="AN56" s="1004"/>
      <c r="AO56" s="1004"/>
      <c r="AP56" s="1004"/>
      <c r="AQ56" s="1004"/>
      <c r="AR56" s="1004"/>
      <c r="AS56" s="1004"/>
      <c r="AT56" s="1004"/>
      <c r="AU56" s="1004"/>
      <c r="AV56" s="1004"/>
      <c r="AW56" s="1004"/>
      <c r="AX56" s="1004"/>
      <c r="AY56" s="1004"/>
      <c r="AZ56" s="1005"/>
      <c r="BA56" s="1005"/>
      <c r="BB56" s="1005"/>
      <c r="BC56" s="1005"/>
      <c r="BD56" s="1005"/>
      <c r="BE56" s="955"/>
      <c r="BF56" s="955"/>
      <c r="BG56" s="955"/>
      <c r="BH56" s="955"/>
      <c r="BI56" s="956"/>
      <c r="BJ56" s="214"/>
      <c r="BK56" s="214"/>
      <c r="BL56" s="214"/>
      <c r="BM56" s="214"/>
      <c r="BN56" s="214"/>
      <c r="BO56" s="223"/>
      <c r="BP56" s="223"/>
      <c r="BQ56" s="220">
        <v>50</v>
      </c>
      <c r="BR56" s="221"/>
      <c r="BS56" s="975"/>
      <c r="BT56" s="976"/>
      <c r="BU56" s="976"/>
      <c r="BV56" s="976"/>
      <c r="BW56" s="976"/>
      <c r="BX56" s="976"/>
      <c r="BY56" s="976"/>
      <c r="BZ56" s="976"/>
      <c r="CA56" s="976"/>
      <c r="CB56" s="976"/>
      <c r="CC56" s="976"/>
      <c r="CD56" s="976"/>
      <c r="CE56" s="976"/>
      <c r="CF56" s="976"/>
      <c r="CG56" s="997"/>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211"/>
    </row>
    <row r="57" spans="1:131" ht="26.25" customHeight="1">
      <c r="A57" s="220">
        <v>30</v>
      </c>
      <c r="B57" s="1016"/>
      <c r="C57" s="1017"/>
      <c r="D57" s="1017"/>
      <c r="E57" s="1017"/>
      <c r="F57" s="1017"/>
      <c r="G57" s="1017"/>
      <c r="H57" s="1017"/>
      <c r="I57" s="1017"/>
      <c r="J57" s="1017"/>
      <c r="K57" s="1017"/>
      <c r="L57" s="1017"/>
      <c r="M57" s="1017"/>
      <c r="N57" s="1017"/>
      <c r="O57" s="1017"/>
      <c r="P57" s="1018"/>
      <c r="Q57" s="1019"/>
      <c r="R57" s="1004"/>
      <c r="S57" s="1004"/>
      <c r="T57" s="1004"/>
      <c r="U57" s="1004"/>
      <c r="V57" s="1004"/>
      <c r="W57" s="1004"/>
      <c r="X57" s="1004"/>
      <c r="Y57" s="1004"/>
      <c r="Z57" s="1004"/>
      <c r="AA57" s="1004"/>
      <c r="AB57" s="1004"/>
      <c r="AC57" s="1004"/>
      <c r="AD57" s="1004"/>
      <c r="AE57" s="1020"/>
      <c r="AF57" s="1000"/>
      <c r="AG57" s="1001"/>
      <c r="AH57" s="1001"/>
      <c r="AI57" s="1001"/>
      <c r="AJ57" s="1002"/>
      <c r="AK57" s="1003"/>
      <c r="AL57" s="1004"/>
      <c r="AM57" s="1004"/>
      <c r="AN57" s="1004"/>
      <c r="AO57" s="1004"/>
      <c r="AP57" s="1004"/>
      <c r="AQ57" s="1004"/>
      <c r="AR57" s="1004"/>
      <c r="AS57" s="1004"/>
      <c r="AT57" s="1004"/>
      <c r="AU57" s="1004"/>
      <c r="AV57" s="1004"/>
      <c r="AW57" s="1004"/>
      <c r="AX57" s="1004"/>
      <c r="AY57" s="1004"/>
      <c r="AZ57" s="1005"/>
      <c r="BA57" s="1005"/>
      <c r="BB57" s="1005"/>
      <c r="BC57" s="1005"/>
      <c r="BD57" s="1005"/>
      <c r="BE57" s="955"/>
      <c r="BF57" s="955"/>
      <c r="BG57" s="955"/>
      <c r="BH57" s="955"/>
      <c r="BI57" s="956"/>
      <c r="BJ57" s="214"/>
      <c r="BK57" s="214"/>
      <c r="BL57" s="214"/>
      <c r="BM57" s="214"/>
      <c r="BN57" s="214"/>
      <c r="BO57" s="223"/>
      <c r="BP57" s="223"/>
      <c r="BQ57" s="220">
        <v>51</v>
      </c>
      <c r="BR57" s="221"/>
      <c r="BS57" s="975"/>
      <c r="BT57" s="976"/>
      <c r="BU57" s="976"/>
      <c r="BV57" s="976"/>
      <c r="BW57" s="976"/>
      <c r="BX57" s="976"/>
      <c r="BY57" s="976"/>
      <c r="BZ57" s="976"/>
      <c r="CA57" s="976"/>
      <c r="CB57" s="976"/>
      <c r="CC57" s="976"/>
      <c r="CD57" s="976"/>
      <c r="CE57" s="976"/>
      <c r="CF57" s="976"/>
      <c r="CG57" s="997"/>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211"/>
    </row>
    <row r="58" spans="1:131" ht="26.25" customHeight="1">
      <c r="A58" s="220">
        <v>31</v>
      </c>
      <c r="B58" s="1016"/>
      <c r="C58" s="1017"/>
      <c r="D58" s="1017"/>
      <c r="E58" s="1017"/>
      <c r="F58" s="1017"/>
      <c r="G58" s="1017"/>
      <c r="H58" s="1017"/>
      <c r="I58" s="1017"/>
      <c r="J58" s="1017"/>
      <c r="K58" s="1017"/>
      <c r="L58" s="1017"/>
      <c r="M58" s="1017"/>
      <c r="N58" s="1017"/>
      <c r="O58" s="1017"/>
      <c r="P58" s="1018"/>
      <c r="Q58" s="1019"/>
      <c r="R58" s="1004"/>
      <c r="S58" s="1004"/>
      <c r="T58" s="1004"/>
      <c r="U58" s="1004"/>
      <c r="V58" s="1004"/>
      <c r="W58" s="1004"/>
      <c r="X58" s="1004"/>
      <c r="Y58" s="1004"/>
      <c r="Z58" s="1004"/>
      <c r="AA58" s="1004"/>
      <c r="AB58" s="1004"/>
      <c r="AC58" s="1004"/>
      <c r="AD58" s="1004"/>
      <c r="AE58" s="1020"/>
      <c r="AF58" s="1000"/>
      <c r="AG58" s="1001"/>
      <c r="AH58" s="1001"/>
      <c r="AI58" s="1001"/>
      <c r="AJ58" s="1002"/>
      <c r="AK58" s="1003"/>
      <c r="AL58" s="1004"/>
      <c r="AM58" s="1004"/>
      <c r="AN58" s="1004"/>
      <c r="AO58" s="1004"/>
      <c r="AP58" s="1004"/>
      <c r="AQ58" s="1004"/>
      <c r="AR58" s="1004"/>
      <c r="AS58" s="1004"/>
      <c r="AT58" s="1004"/>
      <c r="AU58" s="1004"/>
      <c r="AV58" s="1004"/>
      <c r="AW58" s="1004"/>
      <c r="AX58" s="1004"/>
      <c r="AY58" s="1004"/>
      <c r="AZ58" s="1005"/>
      <c r="BA58" s="1005"/>
      <c r="BB58" s="1005"/>
      <c r="BC58" s="1005"/>
      <c r="BD58" s="1005"/>
      <c r="BE58" s="955"/>
      <c r="BF58" s="955"/>
      <c r="BG58" s="955"/>
      <c r="BH58" s="955"/>
      <c r="BI58" s="956"/>
      <c r="BJ58" s="214"/>
      <c r="BK58" s="214"/>
      <c r="BL58" s="214"/>
      <c r="BM58" s="214"/>
      <c r="BN58" s="214"/>
      <c r="BO58" s="223"/>
      <c r="BP58" s="223"/>
      <c r="BQ58" s="220">
        <v>52</v>
      </c>
      <c r="BR58" s="221"/>
      <c r="BS58" s="975"/>
      <c r="BT58" s="976"/>
      <c r="BU58" s="976"/>
      <c r="BV58" s="976"/>
      <c r="BW58" s="976"/>
      <c r="BX58" s="976"/>
      <c r="BY58" s="976"/>
      <c r="BZ58" s="976"/>
      <c r="CA58" s="976"/>
      <c r="CB58" s="976"/>
      <c r="CC58" s="976"/>
      <c r="CD58" s="976"/>
      <c r="CE58" s="976"/>
      <c r="CF58" s="976"/>
      <c r="CG58" s="997"/>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211"/>
    </row>
    <row r="59" spans="1:131" ht="26.25" customHeight="1">
      <c r="A59" s="220">
        <v>32</v>
      </c>
      <c r="B59" s="1016"/>
      <c r="C59" s="1017"/>
      <c r="D59" s="1017"/>
      <c r="E59" s="1017"/>
      <c r="F59" s="1017"/>
      <c r="G59" s="1017"/>
      <c r="H59" s="1017"/>
      <c r="I59" s="1017"/>
      <c r="J59" s="1017"/>
      <c r="K59" s="1017"/>
      <c r="L59" s="1017"/>
      <c r="M59" s="1017"/>
      <c r="N59" s="1017"/>
      <c r="O59" s="1017"/>
      <c r="P59" s="1018"/>
      <c r="Q59" s="1019"/>
      <c r="R59" s="1004"/>
      <c r="S59" s="1004"/>
      <c r="T59" s="1004"/>
      <c r="U59" s="1004"/>
      <c r="V59" s="1004"/>
      <c r="W59" s="1004"/>
      <c r="X59" s="1004"/>
      <c r="Y59" s="1004"/>
      <c r="Z59" s="1004"/>
      <c r="AA59" s="1004"/>
      <c r="AB59" s="1004"/>
      <c r="AC59" s="1004"/>
      <c r="AD59" s="1004"/>
      <c r="AE59" s="1020"/>
      <c r="AF59" s="1000"/>
      <c r="AG59" s="1001"/>
      <c r="AH59" s="1001"/>
      <c r="AI59" s="1001"/>
      <c r="AJ59" s="1002"/>
      <c r="AK59" s="1003"/>
      <c r="AL59" s="1004"/>
      <c r="AM59" s="1004"/>
      <c r="AN59" s="1004"/>
      <c r="AO59" s="1004"/>
      <c r="AP59" s="1004"/>
      <c r="AQ59" s="1004"/>
      <c r="AR59" s="1004"/>
      <c r="AS59" s="1004"/>
      <c r="AT59" s="1004"/>
      <c r="AU59" s="1004"/>
      <c r="AV59" s="1004"/>
      <c r="AW59" s="1004"/>
      <c r="AX59" s="1004"/>
      <c r="AY59" s="1004"/>
      <c r="AZ59" s="1005"/>
      <c r="BA59" s="1005"/>
      <c r="BB59" s="1005"/>
      <c r="BC59" s="1005"/>
      <c r="BD59" s="1005"/>
      <c r="BE59" s="955"/>
      <c r="BF59" s="955"/>
      <c r="BG59" s="955"/>
      <c r="BH59" s="955"/>
      <c r="BI59" s="956"/>
      <c r="BJ59" s="214"/>
      <c r="BK59" s="214"/>
      <c r="BL59" s="214"/>
      <c r="BM59" s="214"/>
      <c r="BN59" s="214"/>
      <c r="BO59" s="223"/>
      <c r="BP59" s="223"/>
      <c r="BQ59" s="220">
        <v>53</v>
      </c>
      <c r="BR59" s="221"/>
      <c r="BS59" s="975"/>
      <c r="BT59" s="976"/>
      <c r="BU59" s="976"/>
      <c r="BV59" s="976"/>
      <c r="BW59" s="976"/>
      <c r="BX59" s="976"/>
      <c r="BY59" s="976"/>
      <c r="BZ59" s="976"/>
      <c r="CA59" s="976"/>
      <c r="CB59" s="976"/>
      <c r="CC59" s="976"/>
      <c r="CD59" s="976"/>
      <c r="CE59" s="976"/>
      <c r="CF59" s="976"/>
      <c r="CG59" s="997"/>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211"/>
    </row>
    <row r="60" spans="1:131" ht="26.25" customHeight="1">
      <c r="A60" s="220">
        <v>33</v>
      </c>
      <c r="B60" s="1016"/>
      <c r="C60" s="1017"/>
      <c r="D60" s="1017"/>
      <c r="E60" s="1017"/>
      <c r="F60" s="1017"/>
      <c r="G60" s="1017"/>
      <c r="H60" s="1017"/>
      <c r="I60" s="1017"/>
      <c r="J60" s="1017"/>
      <c r="K60" s="1017"/>
      <c r="L60" s="1017"/>
      <c r="M60" s="1017"/>
      <c r="N60" s="1017"/>
      <c r="O60" s="1017"/>
      <c r="P60" s="1018"/>
      <c r="Q60" s="1019"/>
      <c r="R60" s="1004"/>
      <c r="S60" s="1004"/>
      <c r="T60" s="1004"/>
      <c r="U60" s="1004"/>
      <c r="V60" s="1004"/>
      <c r="W60" s="1004"/>
      <c r="X60" s="1004"/>
      <c r="Y60" s="1004"/>
      <c r="Z60" s="1004"/>
      <c r="AA60" s="1004"/>
      <c r="AB60" s="1004"/>
      <c r="AC60" s="1004"/>
      <c r="AD60" s="1004"/>
      <c r="AE60" s="1020"/>
      <c r="AF60" s="1000"/>
      <c r="AG60" s="1001"/>
      <c r="AH60" s="1001"/>
      <c r="AI60" s="1001"/>
      <c r="AJ60" s="1002"/>
      <c r="AK60" s="1003"/>
      <c r="AL60" s="1004"/>
      <c r="AM60" s="1004"/>
      <c r="AN60" s="1004"/>
      <c r="AO60" s="1004"/>
      <c r="AP60" s="1004"/>
      <c r="AQ60" s="1004"/>
      <c r="AR60" s="1004"/>
      <c r="AS60" s="1004"/>
      <c r="AT60" s="1004"/>
      <c r="AU60" s="1004"/>
      <c r="AV60" s="1004"/>
      <c r="AW60" s="1004"/>
      <c r="AX60" s="1004"/>
      <c r="AY60" s="1004"/>
      <c r="AZ60" s="1005"/>
      <c r="BA60" s="1005"/>
      <c r="BB60" s="1005"/>
      <c r="BC60" s="1005"/>
      <c r="BD60" s="1005"/>
      <c r="BE60" s="955"/>
      <c r="BF60" s="955"/>
      <c r="BG60" s="955"/>
      <c r="BH60" s="955"/>
      <c r="BI60" s="956"/>
      <c r="BJ60" s="214"/>
      <c r="BK60" s="214"/>
      <c r="BL60" s="214"/>
      <c r="BM60" s="214"/>
      <c r="BN60" s="214"/>
      <c r="BO60" s="223"/>
      <c r="BP60" s="223"/>
      <c r="BQ60" s="220">
        <v>54</v>
      </c>
      <c r="BR60" s="221"/>
      <c r="BS60" s="975"/>
      <c r="BT60" s="976"/>
      <c r="BU60" s="976"/>
      <c r="BV60" s="976"/>
      <c r="BW60" s="976"/>
      <c r="BX60" s="976"/>
      <c r="BY60" s="976"/>
      <c r="BZ60" s="976"/>
      <c r="CA60" s="976"/>
      <c r="CB60" s="976"/>
      <c r="CC60" s="976"/>
      <c r="CD60" s="976"/>
      <c r="CE60" s="976"/>
      <c r="CF60" s="976"/>
      <c r="CG60" s="997"/>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211"/>
    </row>
    <row r="61" spans="1:131" ht="26.25" customHeight="1" thickBot="1">
      <c r="A61" s="220">
        <v>34</v>
      </c>
      <c r="B61" s="1016"/>
      <c r="C61" s="1017"/>
      <c r="D61" s="1017"/>
      <c r="E61" s="1017"/>
      <c r="F61" s="1017"/>
      <c r="G61" s="1017"/>
      <c r="H61" s="1017"/>
      <c r="I61" s="1017"/>
      <c r="J61" s="1017"/>
      <c r="K61" s="1017"/>
      <c r="L61" s="1017"/>
      <c r="M61" s="1017"/>
      <c r="N61" s="1017"/>
      <c r="O61" s="1017"/>
      <c r="P61" s="1018"/>
      <c r="Q61" s="1019"/>
      <c r="R61" s="1004"/>
      <c r="S61" s="1004"/>
      <c r="T61" s="1004"/>
      <c r="U61" s="1004"/>
      <c r="V61" s="1004"/>
      <c r="W61" s="1004"/>
      <c r="X61" s="1004"/>
      <c r="Y61" s="1004"/>
      <c r="Z61" s="1004"/>
      <c r="AA61" s="1004"/>
      <c r="AB61" s="1004"/>
      <c r="AC61" s="1004"/>
      <c r="AD61" s="1004"/>
      <c r="AE61" s="1020"/>
      <c r="AF61" s="1000"/>
      <c r="AG61" s="1001"/>
      <c r="AH61" s="1001"/>
      <c r="AI61" s="1001"/>
      <c r="AJ61" s="1002"/>
      <c r="AK61" s="1003"/>
      <c r="AL61" s="1004"/>
      <c r="AM61" s="1004"/>
      <c r="AN61" s="1004"/>
      <c r="AO61" s="1004"/>
      <c r="AP61" s="1004"/>
      <c r="AQ61" s="1004"/>
      <c r="AR61" s="1004"/>
      <c r="AS61" s="1004"/>
      <c r="AT61" s="1004"/>
      <c r="AU61" s="1004"/>
      <c r="AV61" s="1004"/>
      <c r="AW61" s="1004"/>
      <c r="AX61" s="1004"/>
      <c r="AY61" s="1004"/>
      <c r="AZ61" s="1005"/>
      <c r="BA61" s="1005"/>
      <c r="BB61" s="1005"/>
      <c r="BC61" s="1005"/>
      <c r="BD61" s="1005"/>
      <c r="BE61" s="955"/>
      <c r="BF61" s="955"/>
      <c r="BG61" s="955"/>
      <c r="BH61" s="955"/>
      <c r="BI61" s="956"/>
      <c r="BJ61" s="214"/>
      <c r="BK61" s="214"/>
      <c r="BL61" s="214"/>
      <c r="BM61" s="214"/>
      <c r="BN61" s="214"/>
      <c r="BO61" s="223"/>
      <c r="BP61" s="223"/>
      <c r="BQ61" s="220">
        <v>55</v>
      </c>
      <c r="BR61" s="221"/>
      <c r="BS61" s="975"/>
      <c r="BT61" s="976"/>
      <c r="BU61" s="976"/>
      <c r="BV61" s="976"/>
      <c r="BW61" s="976"/>
      <c r="BX61" s="976"/>
      <c r="BY61" s="976"/>
      <c r="BZ61" s="976"/>
      <c r="CA61" s="976"/>
      <c r="CB61" s="976"/>
      <c r="CC61" s="976"/>
      <c r="CD61" s="976"/>
      <c r="CE61" s="976"/>
      <c r="CF61" s="976"/>
      <c r="CG61" s="997"/>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211"/>
    </row>
    <row r="62" spans="1:131" ht="26.25" customHeight="1">
      <c r="A62" s="220">
        <v>35</v>
      </c>
      <c r="B62" s="1016"/>
      <c r="C62" s="1017"/>
      <c r="D62" s="1017"/>
      <c r="E62" s="1017"/>
      <c r="F62" s="1017"/>
      <c r="G62" s="1017"/>
      <c r="H62" s="1017"/>
      <c r="I62" s="1017"/>
      <c r="J62" s="1017"/>
      <c r="K62" s="1017"/>
      <c r="L62" s="1017"/>
      <c r="M62" s="1017"/>
      <c r="N62" s="1017"/>
      <c r="O62" s="1017"/>
      <c r="P62" s="1018"/>
      <c r="Q62" s="1019"/>
      <c r="R62" s="1004"/>
      <c r="S62" s="1004"/>
      <c r="T62" s="1004"/>
      <c r="U62" s="1004"/>
      <c r="V62" s="1004"/>
      <c r="W62" s="1004"/>
      <c r="X62" s="1004"/>
      <c r="Y62" s="1004"/>
      <c r="Z62" s="1004"/>
      <c r="AA62" s="1004"/>
      <c r="AB62" s="1004"/>
      <c r="AC62" s="1004"/>
      <c r="AD62" s="1004"/>
      <c r="AE62" s="1020"/>
      <c r="AF62" s="1000"/>
      <c r="AG62" s="1001"/>
      <c r="AH62" s="1001"/>
      <c r="AI62" s="1001"/>
      <c r="AJ62" s="1002"/>
      <c r="AK62" s="1003"/>
      <c r="AL62" s="1004"/>
      <c r="AM62" s="1004"/>
      <c r="AN62" s="1004"/>
      <c r="AO62" s="1004"/>
      <c r="AP62" s="1004"/>
      <c r="AQ62" s="1004"/>
      <c r="AR62" s="1004"/>
      <c r="AS62" s="1004"/>
      <c r="AT62" s="1004"/>
      <c r="AU62" s="1004"/>
      <c r="AV62" s="1004"/>
      <c r="AW62" s="1004"/>
      <c r="AX62" s="1004"/>
      <c r="AY62" s="1004"/>
      <c r="AZ62" s="1005"/>
      <c r="BA62" s="1005"/>
      <c r="BB62" s="1005"/>
      <c r="BC62" s="1005"/>
      <c r="BD62" s="1005"/>
      <c r="BE62" s="955"/>
      <c r="BF62" s="955"/>
      <c r="BG62" s="955"/>
      <c r="BH62" s="955"/>
      <c r="BI62" s="956"/>
      <c r="BJ62" s="1013" t="s">
        <v>401</v>
      </c>
      <c r="BK62" s="1014"/>
      <c r="BL62" s="1014"/>
      <c r="BM62" s="1014"/>
      <c r="BN62" s="1015"/>
      <c r="BO62" s="223"/>
      <c r="BP62" s="223"/>
      <c r="BQ62" s="220">
        <v>56</v>
      </c>
      <c r="BR62" s="221"/>
      <c r="BS62" s="975"/>
      <c r="BT62" s="976"/>
      <c r="BU62" s="976"/>
      <c r="BV62" s="976"/>
      <c r="BW62" s="976"/>
      <c r="BX62" s="976"/>
      <c r="BY62" s="976"/>
      <c r="BZ62" s="976"/>
      <c r="CA62" s="976"/>
      <c r="CB62" s="976"/>
      <c r="CC62" s="976"/>
      <c r="CD62" s="976"/>
      <c r="CE62" s="976"/>
      <c r="CF62" s="976"/>
      <c r="CG62" s="997"/>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211"/>
    </row>
    <row r="63" spans="1:131" ht="26.25" customHeight="1" thickBot="1">
      <c r="A63" s="222" t="s">
        <v>381</v>
      </c>
      <c r="B63" s="920" t="s">
        <v>402</v>
      </c>
      <c r="C63" s="921"/>
      <c r="D63" s="921"/>
      <c r="E63" s="921"/>
      <c r="F63" s="921"/>
      <c r="G63" s="921"/>
      <c r="H63" s="921"/>
      <c r="I63" s="921"/>
      <c r="J63" s="921"/>
      <c r="K63" s="921"/>
      <c r="L63" s="921"/>
      <c r="M63" s="921"/>
      <c r="N63" s="921"/>
      <c r="O63" s="921"/>
      <c r="P63" s="931"/>
      <c r="Q63" s="945"/>
      <c r="R63" s="946"/>
      <c r="S63" s="946"/>
      <c r="T63" s="946"/>
      <c r="U63" s="946"/>
      <c r="V63" s="946"/>
      <c r="W63" s="946"/>
      <c r="X63" s="946"/>
      <c r="Y63" s="946"/>
      <c r="Z63" s="946"/>
      <c r="AA63" s="946"/>
      <c r="AB63" s="946"/>
      <c r="AC63" s="946"/>
      <c r="AD63" s="946"/>
      <c r="AE63" s="1009"/>
      <c r="AF63" s="1010">
        <v>620</v>
      </c>
      <c r="AG63" s="942"/>
      <c r="AH63" s="942"/>
      <c r="AI63" s="942"/>
      <c r="AJ63" s="1011"/>
      <c r="AK63" s="1012"/>
      <c r="AL63" s="946"/>
      <c r="AM63" s="946"/>
      <c r="AN63" s="946"/>
      <c r="AO63" s="946"/>
      <c r="AP63" s="942"/>
      <c r="AQ63" s="942"/>
      <c r="AR63" s="942"/>
      <c r="AS63" s="942"/>
      <c r="AT63" s="942"/>
      <c r="AU63" s="942"/>
      <c r="AV63" s="942"/>
      <c r="AW63" s="942"/>
      <c r="AX63" s="942"/>
      <c r="AY63" s="942"/>
      <c r="AZ63" s="1006"/>
      <c r="BA63" s="1006"/>
      <c r="BB63" s="1006"/>
      <c r="BC63" s="1006"/>
      <c r="BD63" s="1006"/>
      <c r="BE63" s="943"/>
      <c r="BF63" s="943"/>
      <c r="BG63" s="943"/>
      <c r="BH63" s="943"/>
      <c r="BI63" s="944"/>
      <c r="BJ63" s="1007" t="s">
        <v>403</v>
      </c>
      <c r="BK63" s="936"/>
      <c r="BL63" s="936"/>
      <c r="BM63" s="936"/>
      <c r="BN63" s="1008"/>
      <c r="BO63" s="223"/>
      <c r="BP63" s="223"/>
      <c r="BQ63" s="220">
        <v>57</v>
      </c>
      <c r="BR63" s="221"/>
      <c r="BS63" s="975"/>
      <c r="BT63" s="976"/>
      <c r="BU63" s="976"/>
      <c r="BV63" s="976"/>
      <c r="BW63" s="976"/>
      <c r="BX63" s="976"/>
      <c r="BY63" s="976"/>
      <c r="BZ63" s="976"/>
      <c r="CA63" s="976"/>
      <c r="CB63" s="976"/>
      <c r="CC63" s="976"/>
      <c r="CD63" s="976"/>
      <c r="CE63" s="976"/>
      <c r="CF63" s="976"/>
      <c r="CG63" s="997"/>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211"/>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5"/>
      <c r="BT64" s="976"/>
      <c r="BU64" s="976"/>
      <c r="BV64" s="976"/>
      <c r="BW64" s="976"/>
      <c r="BX64" s="976"/>
      <c r="BY64" s="976"/>
      <c r="BZ64" s="976"/>
      <c r="CA64" s="976"/>
      <c r="CB64" s="976"/>
      <c r="CC64" s="976"/>
      <c r="CD64" s="976"/>
      <c r="CE64" s="976"/>
      <c r="CF64" s="976"/>
      <c r="CG64" s="997"/>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211"/>
    </row>
    <row r="65" spans="1:131" ht="26.25" customHeight="1" thickBot="1">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5"/>
      <c r="BT65" s="976"/>
      <c r="BU65" s="976"/>
      <c r="BV65" s="976"/>
      <c r="BW65" s="976"/>
      <c r="BX65" s="976"/>
      <c r="BY65" s="976"/>
      <c r="BZ65" s="976"/>
      <c r="CA65" s="976"/>
      <c r="CB65" s="976"/>
      <c r="CC65" s="976"/>
      <c r="CD65" s="976"/>
      <c r="CE65" s="976"/>
      <c r="CF65" s="976"/>
      <c r="CG65" s="997"/>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211"/>
    </row>
    <row r="66" spans="1:131" ht="26.25" customHeight="1">
      <c r="A66" s="978" t="s">
        <v>405</v>
      </c>
      <c r="B66" s="979"/>
      <c r="C66" s="979"/>
      <c r="D66" s="979"/>
      <c r="E66" s="979"/>
      <c r="F66" s="979"/>
      <c r="G66" s="979"/>
      <c r="H66" s="979"/>
      <c r="I66" s="979"/>
      <c r="J66" s="979"/>
      <c r="K66" s="979"/>
      <c r="L66" s="979"/>
      <c r="M66" s="979"/>
      <c r="N66" s="979"/>
      <c r="O66" s="979"/>
      <c r="P66" s="980"/>
      <c r="Q66" s="984" t="s">
        <v>386</v>
      </c>
      <c r="R66" s="985"/>
      <c r="S66" s="985"/>
      <c r="T66" s="985"/>
      <c r="U66" s="986"/>
      <c r="V66" s="984" t="s">
        <v>406</v>
      </c>
      <c r="W66" s="985"/>
      <c r="X66" s="985"/>
      <c r="Y66" s="985"/>
      <c r="Z66" s="986"/>
      <c r="AA66" s="984" t="s">
        <v>407</v>
      </c>
      <c r="AB66" s="985"/>
      <c r="AC66" s="985"/>
      <c r="AD66" s="985"/>
      <c r="AE66" s="986"/>
      <c r="AF66" s="990" t="s">
        <v>408</v>
      </c>
      <c r="AG66" s="991"/>
      <c r="AH66" s="991"/>
      <c r="AI66" s="991"/>
      <c r="AJ66" s="992"/>
      <c r="AK66" s="984" t="s">
        <v>390</v>
      </c>
      <c r="AL66" s="979"/>
      <c r="AM66" s="979"/>
      <c r="AN66" s="979"/>
      <c r="AO66" s="980"/>
      <c r="AP66" s="984" t="s">
        <v>409</v>
      </c>
      <c r="AQ66" s="985"/>
      <c r="AR66" s="985"/>
      <c r="AS66" s="985"/>
      <c r="AT66" s="986"/>
      <c r="AU66" s="984" t="s">
        <v>410</v>
      </c>
      <c r="AV66" s="985"/>
      <c r="AW66" s="985"/>
      <c r="AX66" s="985"/>
      <c r="AY66" s="986"/>
      <c r="AZ66" s="984" t="s">
        <v>369</v>
      </c>
      <c r="BA66" s="985"/>
      <c r="BB66" s="985"/>
      <c r="BC66" s="985"/>
      <c r="BD66" s="998"/>
      <c r="BE66" s="223"/>
      <c r="BF66" s="223"/>
      <c r="BG66" s="223"/>
      <c r="BH66" s="223"/>
      <c r="BI66" s="223"/>
      <c r="BJ66" s="223"/>
      <c r="BK66" s="223"/>
      <c r="BL66" s="223"/>
      <c r="BM66" s="223"/>
      <c r="BN66" s="223"/>
      <c r="BO66" s="223"/>
      <c r="BP66" s="223"/>
      <c r="BQ66" s="220">
        <v>60</v>
      </c>
      <c r="BR66" s="225"/>
      <c r="BS66" s="928"/>
      <c r="BT66" s="929"/>
      <c r="BU66" s="929"/>
      <c r="BV66" s="929"/>
      <c r="BW66" s="929"/>
      <c r="BX66" s="929"/>
      <c r="BY66" s="929"/>
      <c r="BZ66" s="929"/>
      <c r="CA66" s="929"/>
      <c r="CB66" s="929"/>
      <c r="CC66" s="929"/>
      <c r="CD66" s="929"/>
      <c r="CE66" s="929"/>
      <c r="CF66" s="929"/>
      <c r="CG66" s="938"/>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28"/>
      <c r="DW66" s="929"/>
      <c r="DX66" s="929"/>
      <c r="DY66" s="929"/>
      <c r="DZ66" s="930"/>
      <c r="EA66" s="211"/>
    </row>
    <row r="67" spans="1:131" ht="26.25" customHeight="1" thickBot="1">
      <c r="A67" s="981"/>
      <c r="B67" s="982"/>
      <c r="C67" s="982"/>
      <c r="D67" s="982"/>
      <c r="E67" s="982"/>
      <c r="F67" s="982"/>
      <c r="G67" s="982"/>
      <c r="H67" s="982"/>
      <c r="I67" s="982"/>
      <c r="J67" s="982"/>
      <c r="K67" s="982"/>
      <c r="L67" s="982"/>
      <c r="M67" s="982"/>
      <c r="N67" s="982"/>
      <c r="O67" s="982"/>
      <c r="P67" s="983"/>
      <c r="Q67" s="987"/>
      <c r="R67" s="988"/>
      <c r="S67" s="988"/>
      <c r="T67" s="988"/>
      <c r="U67" s="989"/>
      <c r="V67" s="987"/>
      <c r="W67" s="988"/>
      <c r="X67" s="988"/>
      <c r="Y67" s="988"/>
      <c r="Z67" s="989"/>
      <c r="AA67" s="987"/>
      <c r="AB67" s="988"/>
      <c r="AC67" s="988"/>
      <c r="AD67" s="988"/>
      <c r="AE67" s="989"/>
      <c r="AF67" s="993"/>
      <c r="AG67" s="994"/>
      <c r="AH67" s="994"/>
      <c r="AI67" s="994"/>
      <c r="AJ67" s="995"/>
      <c r="AK67" s="996"/>
      <c r="AL67" s="982"/>
      <c r="AM67" s="982"/>
      <c r="AN67" s="982"/>
      <c r="AO67" s="983"/>
      <c r="AP67" s="987"/>
      <c r="AQ67" s="988"/>
      <c r="AR67" s="988"/>
      <c r="AS67" s="988"/>
      <c r="AT67" s="989"/>
      <c r="AU67" s="987"/>
      <c r="AV67" s="988"/>
      <c r="AW67" s="988"/>
      <c r="AX67" s="988"/>
      <c r="AY67" s="989"/>
      <c r="AZ67" s="987"/>
      <c r="BA67" s="988"/>
      <c r="BB67" s="988"/>
      <c r="BC67" s="988"/>
      <c r="BD67" s="999"/>
      <c r="BE67" s="223"/>
      <c r="BF67" s="223"/>
      <c r="BG67" s="223"/>
      <c r="BH67" s="223"/>
      <c r="BI67" s="223"/>
      <c r="BJ67" s="223"/>
      <c r="BK67" s="223"/>
      <c r="BL67" s="223"/>
      <c r="BM67" s="223"/>
      <c r="BN67" s="223"/>
      <c r="BO67" s="223"/>
      <c r="BP67" s="223"/>
      <c r="BQ67" s="220">
        <v>61</v>
      </c>
      <c r="BR67" s="225"/>
      <c r="BS67" s="928"/>
      <c r="BT67" s="929"/>
      <c r="BU67" s="929"/>
      <c r="BV67" s="929"/>
      <c r="BW67" s="929"/>
      <c r="BX67" s="929"/>
      <c r="BY67" s="929"/>
      <c r="BZ67" s="929"/>
      <c r="CA67" s="929"/>
      <c r="CB67" s="929"/>
      <c r="CC67" s="929"/>
      <c r="CD67" s="929"/>
      <c r="CE67" s="929"/>
      <c r="CF67" s="929"/>
      <c r="CG67" s="938"/>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28"/>
      <c r="DW67" s="929"/>
      <c r="DX67" s="929"/>
      <c r="DY67" s="929"/>
      <c r="DZ67" s="930"/>
      <c r="EA67" s="211"/>
    </row>
    <row r="68" spans="1:131" ht="26.25" customHeight="1" thickTop="1">
      <c r="A68" s="218">
        <v>1</v>
      </c>
      <c r="B68" s="968"/>
      <c r="C68" s="969"/>
      <c r="D68" s="969"/>
      <c r="E68" s="969"/>
      <c r="F68" s="969"/>
      <c r="G68" s="969"/>
      <c r="H68" s="969"/>
      <c r="I68" s="969"/>
      <c r="J68" s="969"/>
      <c r="K68" s="969"/>
      <c r="L68" s="969"/>
      <c r="M68" s="969"/>
      <c r="N68" s="969"/>
      <c r="O68" s="969"/>
      <c r="P68" s="970"/>
      <c r="Q68" s="971"/>
      <c r="R68" s="965"/>
      <c r="S68" s="965"/>
      <c r="T68" s="965"/>
      <c r="U68" s="965"/>
      <c r="V68" s="965"/>
      <c r="W68" s="965"/>
      <c r="X68" s="965"/>
      <c r="Y68" s="965"/>
      <c r="Z68" s="965"/>
      <c r="AA68" s="965"/>
      <c r="AB68" s="965"/>
      <c r="AC68" s="965"/>
      <c r="AD68" s="965"/>
      <c r="AE68" s="965"/>
      <c r="AF68" s="965"/>
      <c r="AG68" s="965"/>
      <c r="AH68" s="965"/>
      <c r="AI68" s="965"/>
      <c r="AJ68" s="965"/>
      <c r="AK68" s="965"/>
      <c r="AL68" s="965"/>
      <c r="AM68" s="965"/>
      <c r="AN68" s="965"/>
      <c r="AO68" s="965"/>
      <c r="AP68" s="965"/>
      <c r="AQ68" s="965"/>
      <c r="AR68" s="965"/>
      <c r="AS68" s="965"/>
      <c r="AT68" s="965"/>
      <c r="AU68" s="965"/>
      <c r="AV68" s="965"/>
      <c r="AW68" s="965"/>
      <c r="AX68" s="965"/>
      <c r="AY68" s="965"/>
      <c r="AZ68" s="966"/>
      <c r="BA68" s="966"/>
      <c r="BB68" s="966"/>
      <c r="BC68" s="966"/>
      <c r="BD68" s="967"/>
      <c r="BE68" s="223"/>
      <c r="BF68" s="223"/>
      <c r="BG68" s="223"/>
      <c r="BH68" s="223"/>
      <c r="BI68" s="223"/>
      <c r="BJ68" s="223"/>
      <c r="BK68" s="223"/>
      <c r="BL68" s="223"/>
      <c r="BM68" s="223"/>
      <c r="BN68" s="223"/>
      <c r="BO68" s="223"/>
      <c r="BP68" s="223"/>
      <c r="BQ68" s="220">
        <v>62</v>
      </c>
      <c r="BR68" s="225"/>
      <c r="BS68" s="928"/>
      <c r="BT68" s="929"/>
      <c r="BU68" s="929"/>
      <c r="BV68" s="929"/>
      <c r="BW68" s="929"/>
      <c r="BX68" s="929"/>
      <c r="BY68" s="929"/>
      <c r="BZ68" s="929"/>
      <c r="CA68" s="929"/>
      <c r="CB68" s="929"/>
      <c r="CC68" s="929"/>
      <c r="CD68" s="929"/>
      <c r="CE68" s="929"/>
      <c r="CF68" s="929"/>
      <c r="CG68" s="938"/>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28"/>
      <c r="DW68" s="929"/>
      <c r="DX68" s="929"/>
      <c r="DY68" s="929"/>
      <c r="DZ68" s="930"/>
      <c r="EA68" s="211"/>
    </row>
    <row r="69" spans="1:131" ht="26.25" customHeight="1">
      <c r="A69" s="220">
        <v>2</v>
      </c>
      <c r="B69" s="957"/>
      <c r="C69" s="958"/>
      <c r="D69" s="958"/>
      <c r="E69" s="958"/>
      <c r="F69" s="958"/>
      <c r="G69" s="958"/>
      <c r="H69" s="958"/>
      <c r="I69" s="958"/>
      <c r="J69" s="958"/>
      <c r="K69" s="958"/>
      <c r="L69" s="958"/>
      <c r="M69" s="958"/>
      <c r="N69" s="958"/>
      <c r="O69" s="958"/>
      <c r="P69" s="959"/>
      <c r="Q69" s="960"/>
      <c r="R69" s="954"/>
      <c r="S69" s="954"/>
      <c r="T69" s="954"/>
      <c r="U69" s="954"/>
      <c r="V69" s="954"/>
      <c r="W69" s="954"/>
      <c r="X69" s="954"/>
      <c r="Y69" s="954"/>
      <c r="Z69" s="954"/>
      <c r="AA69" s="954"/>
      <c r="AB69" s="954"/>
      <c r="AC69" s="954"/>
      <c r="AD69" s="954"/>
      <c r="AE69" s="954"/>
      <c r="AF69" s="954"/>
      <c r="AG69" s="954"/>
      <c r="AH69" s="954"/>
      <c r="AI69" s="954"/>
      <c r="AJ69" s="954"/>
      <c r="AK69" s="954"/>
      <c r="AL69" s="954"/>
      <c r="AM69" s="954"/>
      <c r="AN69" s="954"/>
      <c r="AO69" s="954"/>
      <c r="AP69" s="954"/>
      <c r="AQ69" s="954"/>
      <c r="AR69" s="954"/>
      <c r="AS69" s="954"/>
      <c r="AT69" s="954"/>
      <c r="AU69" s="954"/>
      <c r="AV69" s="954"/>
      <c r="AW69" s="954"/>
      <c r="AX69" s="954"/>
      <c r="AY69" s="954"/>
      <c r="AZ69" s="955"/>
      <c r="BA69" s="955"/>
      <c r="BB69" s="955"/>
      <c r="BC69" s="955"/>
      <c r="BD69" s="956"/>
      <c r="BE69" s="223"/>
      <c r="BF69" s="223"/>
      <c r="BG69" s="223"/>
      <c r="BH69" s="223"/>
      <c r="BI69" s="223"/>
      <c r="BJ69" s="223"/>
      <c r="BK69" s="223"/>
      <c r="BL69" s="223"/>
      <c r="BM69" s="223"/>
      <c r="BN69" s="223"/>
      <c r="BO69" s="223"/>
      <c r="BP69" s="223"/>
      <c r="BQ69" s="220">
        <v>63</v>
      </c>
      <c r="BR69" s="225"/>
      <c r="BS69" s="928"/>
      <c r="BT69" s="929"/>
      <c r="BU69" s="929"/>
      <c r="BV69" s="929"/>
      <c r="BW69" s="929"/>
      <c r="BX69" s="929"/>
      <c r="BY69" s="929"/>
      <c r="BZ69" s="929"/>
      <c r="CA69" s="929"/>
      <c r="CB69" s="929"/>
      <c r="CC69" s="929"/>
      <c r="CD69" s="929"/>
      <c r="CE69" s="929"/>
      <c r="CF69" s="929"/>
      <c r="CG69" s="938"/>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28"/>
      <c r="DW69" s="929"/>
      <c r="DX69" s="929"/>
      <c r="DY69" s="929"/>
      <c r="DZ69" s="930"/>
      <c r="EA69" s="211"/>
    </row>
    <row r="70" spans="1:131" ht="26.25" customHeight="1">
      <c r="A70" s="220">
        <v>3</v>
      </c>
      <c r="B70" s="957"/>
      <c r="C70" s="958"/>
      <c r="D70" s="958"/>
      <c r="E70" s="958"/>
      <c r="F70" s="958"/>
      <c r="G70" s="958"/>
      <c r="H70" s="958"/>
      <c r="I70" s="958"/>
      <c r="J70" s="958"/>
      <c r="K70" s="958"/>
      <c r="L70" s="958"/>
      <c r="M70" s="958"/>
      <c r="N70" s="958"/>
      <c r="O70" s="958"/>
      <c r="P70" s="959"/>
      <c r="Q70" s="960"/>
      <c r="R70" s="954"/>
      <c r="S70" s="954"/>
      <c r="T70" s="954"/>
      <c r="U70" s="954"/>
      <c r="V70" s="954"/>
      <c r="W70" s="954"/>
      <c r="X70" s="954"/>
      <c r="Y70" s="954"/>
      <c r="Z70" s="954"/>
      <c r="AA70" s="954"/>
      <c r="AB70" s="954"/>
      <c r="AC70" s="954"/>
      <c r="AD70" s="954"/>
      <c r="AE70" s="954"/>
      <c r="AF70" s="954"/>
      <c r="AG70" s="954"/>
      <c r="AH70" s="954"/>
      <c r="AI70" s="954"/>
      <c r="AJ70" s="954"/>
      <c r="AK70" s="954"/>
      <c r="AL70" s="954"/>
      <c r="AM70" s="954"/>
      <c r="AN70" s="954"/>
      <c r="AO70" s="954"/>
      <c r="AP70" s="954"/>
      <c r="AQ70" s="954"/>
      <c r="AR70" s="954"/>
      <c r="AS70" s="954"/>
      <c r="AT70" s="954"/>
      <c r="AU70" s="954"/>
      <c r="AV70" s="954"/>
      <c r="AW70" s="954"/>
      <c r="AX70" s="954"/>
      <c r="AY70" s="954"/>
      <c r="AZ70" s="955"/>
      <c r="BA70" s="955"/>
      <c r="BB70" s="955"/>
      <c r="BC70" s="955"/>
      <c r="BD70" s="956"/>
      <c r="BE70" s="223"/>
      <c r="BF70" s="223"/>
      <c r="BG70" s="223"/>
      <c r="BH70" s="223"/>
      <c r="BI70" s="223"/>
      <c r="BJ70" s="223"/>
      <c r="BK70" s="223"/>
      <c r="BL70" s="223"/>
      <c r="BM70" s="223"/>
      <c r="BN70" s="223"/>
      <c r="BO70" s="223"/>
      <c r="BP70" s="223"/>
      <c r="BQ70" s="220">
        <v>64</v>
      </c>
      <c r="BR70" s="225"/>
      <c r="BS70" s="928"/>
      <c r="BT70" s="929"/>
      <c r="BU70" s="929"/>
      <c r="BV70" s="929"/>
      <c r="BW70" s="929"/>
      <c r="BX70" s="929"/>
      <c r="BY70" s="929"/>
      <c r="BZ70" s="929"/>
      <c r="CA70" s="929"/>
      <c r="CB70" s="929"/>
      <c r="CC70" s="929"/>
      <c r="CD70" s="929"/>
      <c r="CE70" s="929"/>
      <c r="CF70" s="929"/>
      <c r="CG70" s="938"/>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28"/>
      <c r="DW70" s="929"/>
      <c r="DX70" s="929"/>
      <c r="DY70" s="929"/>
      <c r="DZ70" s="930"/>
      <c r="EA70" s="211"/>
    </row>
    <row r="71" spans="1:131" ht="26.25" customHeight="1">
      <c r="A71" s="220">
        <v>4</v>
      </c>
      <c r="B71" s="957"/>
      <c r="C71" s="958"/>
      <c r="D71" s="958"/>
      <c r="E71" s="958"/>
      <c r="F71" s="958"/>
      <c r="G71" s="958"/>
      <c r="H71" s="958"/>
      <c r="I71" s="958"/>
      <c r="J71" s="958"/>
      <c r="K71" s="958"/>
      <c r="L71" s="958"/>
      <c r="M71" s="958"/>
      <c r="N71" s="958"/>
      <c r="O71" s="958"/>
      <c r="P71" s="959"/>
      <c r="Q71" s="960"/>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4"/>
      <c r="AY71" s="954"/>
      <c r="AZ71" s="955"/>
      <c r="BA71" s="955"/>
      <c r="BB71" s="955"/>
      <c r="BC71" s="955"/>
      <c r="BD71" s="956"/>
      <c r="BE71" s="223"/>
      <c r="BF71" s="223"/>
      <c r="BG71" s="223"/>
      <c r="BH71" s="223"/>
      <c r="BI71" s="223"/>
      <c r="BJ71" s="223"/>
      <c r="BK71" s="223"/>
      <c r="BL71" s="223"/>
      <c r="BM71" s="223"/>
      <c r="BN71" s="223"/>
      <c r="BO71" s="223"/>
      <c r="BP71" s="223"/>
      <c r="BQ71" s="220">
        <v>65</v>
      </c>
      <c r="BR71" s="225"/>
      <c r="BS71" s="928"/>
      <c r="BT71" s="929"/>
      <c r="BU71" s="929"/>
      <c r="BV71" s="929"/>
      <c r="BW71" s="929"/>
      <c r="BX71" s="929"/>
      <c r="BY71" s="929"/>
      <c r="BZ71" s="929"/>
      <c r="CA71" s="929"/>
      <c r="CB71" s="929"/>
      <c r="CC71" s="929"/>
      <c r="CD71" s="929"/>
      <c r="CE71" s="929"/>
      <c r="CF71" s="929"/>
      <c r="CG71" s="938"/>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28"/>
      <c r="DW71" s="929"/>
      <c r="DX71" s="929"/>
      <c r="DY71" s="929"/>
      <c r="DZ71" s="930"/>
      <c r="EA71" s="211"/>
    </row>
    <row r="72" spans="1:131" ht="26.25" customHeight="1">
      <c r="A72" s="220">
        <v>5</v>
      </c>
      <c r="B72" s="957"/>
      <c r="C72" s="958"/>
      <c r="D72" s="958"/>
      <c r="E72" s="958"/>
      <c r="F72" s="958"/>
      <c r="G72" s="958"/>
      <c r="H72" s="958"/>
      <c r="I72" s="958"/>
      <c r="J72" s="958"/>
      <c r="K72" s="958"/>
      <c r="L72" s="958"/>
      <c r="M72" s="958"/>
      <c r="N72" s="958"/>
      <c r="O72" s="958"/>
      <c r="P72" s="959"/>
      <c r="Q72" s="960"/>
      <c r="R72" s="954"/>
      <c r="S72" s="954"/>
      <c r="T72" s="954"/>
      <c r="U72" s="954"/>
      <c r="V72" s="954"/>
      <c r="W72" s="954"/>
      <c r="X72" s="954"/>
      <c r="Y72" s="954"/>
      <c r="Z72" s="954"/>
      <c r="AA72" s="954"/>
      <c r="AB72" s="954"/>
      <c r="AC72" s="954"/>
      <c r="AD72" s="954"/>
      <c r="AE72" s="954"/>
      <c r="AF72" s="954"/>
      <c r="AG72" s="954"/>
      <c r="AH72" s="954"/>
      <c r="AI72" s="954"/>
      <c r="AJ72" s="954"/>
      <c r="AK72" s="954"/>
      <c r="AL72" s="954"/>
      <c r="AM72" s="954"/>
      <c r="AN72" s="954"/>
      <c r="AO72" s="954"/>
      <c r="AP72" s="954"/>
      <c r="AQ72" s="954"/>
      <c r="AR72" s="954"/>
      <c r="AS72" s="954"/>
      <c r="AT72" s="954"/>
      <c r="AU72" s="954"/>
      <c r="AV72" s="954"/>
      <c r="AW72" s="954"/>
      <c r="AX72" s="954"/>
      <c r="AY72" s="954"/>
      <c r="AZ72" s="955"/>
      <c r="BA72" s="955"/>
      <c r="BB72" s="955"/>
      <c r="BC72" s="955"/>
      <c r="BD72" s="956"/>
      <c r="BE72" s="223"/>
      <c r="BF72" s="223"/>
      <c r="BG72" s="223"/>
      <c r="BH72" s="223"/>
      <c r="BI72" s="223"/>
      <c r="BJ72" s="223"/>
      <c r="BK72" s="223"/>
      <c r="BL72" s="223"/>
      <c r="BM72" s="223"/>
      <c r="BN72" s="223"/>
      <c r="BO72" s="223"/>
      <c r="BP72" s="223"/>
      <c r="BQ72" s="220">
        <v>66</v>
      </c>
      <c r="BR72" s="225"/>
      <c r="BS72" s="928"/>
      <c r="BT72" s="929"/>
      <c r="BU72" s="929"/>
      <c r="BV72" s="929"/>
      <c r="BW72" s="929"/>
      <c r="BX72" s="929"/>
      <c r="BY72" s="929"/>
      <c r="BZ72" s="929"/>
      <c r="CA72" s="929"/>
      <c r="CB72" s="929"/>
      <c r="CC72" s="929"/>
      <c r="CD72" s="929"/>
      <c r="CE72" s="929"/>
      <c r="CF72" s="929"/>
      <c r="CG72" s="938"/>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28"/>
      <c r="DW72" s="929"/>
      <c r="DX72" s="929"/>
      <c r="DY72" s="929"/>
      <c r="DZ72" s="930"/>
      <c r="EA72" s="211"/>
    </row>
    <row r="73" spans="1:131" ht="26.25" customHeight="1">
      <c r="A73" s="220">
        <v>6</v>
      </c>
      <c r="B73" s="957"/>
      <c r="C73" s="958"/>
      <c r="D73" s="958"/>
      <c r="E73" s="958"/>
      <c r="F73" s="958"/>
      <c r="G73" s="958"/>
      <c r="H73" s="958"/>
      <c r="I73" s="958"/>
      <c r="J73" s="958"/>
      <c r="K73" s="958"/>
      <c r="L73" s="958"/>
      <c r="M73" s="958"/>
      <c r="N73" s="958"/>
      <c r="O73" s="958"/>
      <c r="P73" s="959"/>
      <c r="Q73" s="960"/>
      <c r="R73" s="954"/>
      <c r="S73" s="954"/>
      <c r="T73" s="954"/>
      <c r="U73" s="954"/>
      <c r="V73" s="954"/>
      <c r="W73" s="954"/>
      <c r="X73" s="954"/>
      <c r="Y73" s="954"/>
      <c r="Z73" s="954"/>
      <c r="AA73" s="954"/>
      <c r="AB73" s="954"/>
      <c r="AC73" s="954"/>
      <c r="AD73" s="954"/>
      <c r="AE73" s="954"/>
      <c r="AF73" s="954"/>
      <c r="AG73" s="954"/>
      <c r="AH73" s="954"/>
      <c r="AI73" s="954"/>
      <c r="AJ73" s="954"/>
      <c r="AK73" s="954"/>
      <c r="AL73" s="954"/>
      <c r="AM73" s="954"/>
      <c r="AN73" s="954"/>
      <c r="AO73" s="954"/>
      <c r="AP73" s="954"/>
      <c r="AQ73" s="954"/>
      <c r="AR73" s="954"/>
      <c r="AS73" s="954"/>
      <c r="AT73" s="954"/>
      <c r="AU73" s="954"/>
      <c r="AV73" s="954"/>
      <c r="AW73" s="954"/>
      <c r="AX73" s="954"/>
      <c r="AY73" s="954"/>
      <c r="AZ73" s="955"/>
      <c r="BA73" s="955"/>
      <c r="BB73" s="955"/>
      <c r="BC73" s="955"/>
      <c r="BD73" s="956"/>
      <c r="BE73" s="223"/>
      <c r="BF73" s="223"/>
      <c r="BG73" s="223"/>
      <c r="BH73" s="223"/>
      <c r="BI73" s="223"/>
      <c r="BJ73" s="223"/>
      <c r="BK73" s="223"/>
      <c r="BL73" s="223"/>
      <c r="BM73" s="223"/>
      <c r="BN73" s="223"/>
      <c r="BO73" s="223"/>
      <c r="BP73" s="223"/>
      <c r="BQ73" s="220">
        <v>67</v>
      </c>
      <c r="BR73" s="225"/>
      <c r="BS73" s="928"/>
      <c r="BT73" s="929"/>
      <c r="BU73" s="929"/>
      <c r="BV73" s="929"/>
      <c r="BW73" s="929"/>
      <c r="BX73" s="929"/>
      <c r="BY73" s="929"/>
      <c r="BZ73" s="929"/>
      <c r="CA73" s="929"/>
      <c r="CB73" s="929"/>
      <c r="CC73" s="929"/>
      <c r="CD73" s="929"/>
      <c r="CE73" s="929"/>
      <c r="CF73" s="929"/>
      <c r="CG73" s="938"/>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28"/>
      <c r="DW73" s="929"/>
      <c r="DX73" s="929"/>
      <c r="DY73" s="929"/>
      <c r="DZ73" s="930"/>
      <c r="EA73" s="211"/>
    </row>
    <row r="74" spans="1:131" ht="26.25" customHeight="1">
      <c r="A74" s="220">
        <v>7</v>
      </c>
      <c r="B74" s="957"/>
      <c r="C74" s="958"/>
      <c r="D74" s="958"/>
      <c r="E74" s="958"/>
      <c r="F74" s="958"/>
      <c r="G74" s="958"/>
      <c r="H74" s="958"/>
      <c r="I74" s="958"/>
      <c r="J74" s="958"/>
      <c r="K74" s="958"/>
      <c r="L74" s="958"/>
      <c r="M74" s="958"/>
      <c r="N74" s="958"/>
      <c r="O74" s="958"/>
      <c r="P74" s="959"/>
      <c r="Q74" s="960"/>
      <c r="R74" s="954"/>
      <c r="S74" s="954"/>
      <c r="T74" s="954"/>
      <c r="U74" s="954"/>
      <c r="V74" s="954"/>
      <c r="W74" s="954"/>
      <c r="X74" s="954"/>
      <c r="Y74" s="954"/>
      <c r="Z74" s="954"/>
      <c r="AA74" s="954"/>
      <c r="AB74" s="954"/>
      <c r="AC74" s="954"/>
      <c r="AD74" s="954"/>
      <c r="AE74" s="954"/>
      <c r="AF74" s="954"/>
      <c r="AG74" s="954"/>
      <c r="AH74" s="954"/>
      <c r="AI74" s="954"/>
      <c r="AJ74" s="954"/>
      <c r="AK74" s="954"/>
      <c r="AL74" s="954"/>
      <c r="AM74" s="954"/>
      <c r="AN74" s="954"/>
      <c r="AO74" s="954"/>
      <c r="AP74" s="954"/>
      <c r="AQ74" s="954"/>
      <c r="AR74" s="954"/>
      <c r="AS74" s="954"/>
      <c r="AT74" s="954"/>
      <c r="AU74" s="954"/>
      <c r="AV74" s="954"/>
      <c r="AW74" s="954"/>
      <c r="AX74" s="954"/>
      <c r="AY74" s="954"/>
      <c r="AZ74" s="955"/>
      <c r="BA74" s="955"/>
      <c r="BB74" s="955"/>
      <c r="BC74" s="955"/>
      <c r="BD74" s="956"/>
      <c r="BE74" s="223"/>
      <c r="BF74" s="223"/>
      <c r="BG74" s="223"/>
      <c r="BH74" s="223"/>
      <c r="BI74" s="223"/>
      <c r="BJ74" s="223"/>
      <c r="BK74" s="223"/>
      <c r="BL74" s="223"/>
      <c r="BM74" s="223"/>
      <c r="BN74" s="223"/>
      <c r="BO74" s="223"/>
      <c r="BP74" s="223"/>
      <c r="BQ74" s="220">
        <v>68</v>
      </c>
      <c r="BR74" s="225"/>
      <c r="BS74" s="928"/>
      <c r="BT74" s="929"/>
      <c r="BU74" s="929"/>
      <c r="BV74" s="929"/>
      <c r="BW74" s="929"/>
      <c r="BX74" s="929"/>
      <c r="BY74" s="929"/>
      <c r="BZ74" s="929"/>
      <c r="CA74" s="929"/>
      <c r="CB74" s="929"/>
      <c r="CC74" s="929"/>
      <c r="CD74" s="929"/>
      <c r="CE74" s="929"/>
      <c r="CF74" s="929"/>
      <c r="CG74" s="938"/>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28"/>
      <c r="DW74" s="929"/>
      <c r="DX74" s="929"/>
      <c r="DY74" s="929"/>
      <c r="DZ74" s="930"/>
      <c r="EA74" s="211"/>
    </row>
    <row r="75" spans="1:131" ht="26.25" customHeight="1">
      <c r="A75" s="220">
        <v>8</v>
      </c>
      <c r="B75" s="957"/>
      <c r="C75" s="958"/>
      <c r="D75" s="958"/>
      <c r="E75" s="958"/>
      <c r="F75" s="958"/>
      <c r="G75" s="958"/>
      <c r="H75" s="958"/>
      <c r="I75" s="958"/>
      <c r="J75" s="958"/>
      <c r="K75" s="958"/>
      <c r="L75" s="958"/>
      <c r="M75" s="958"/>
      <c r="N75" s="958"/>
      <c r="O75" s="958"/>
      <c r="P75" s="959"/>
      <c r="Q75" s="961"/>
      <c r="R75" s="962"/>
      <c r="S75" s="962"/>
      <c r="T75" s="962"/>
      <c r="U75" s="963"/>
      <c r="V75" s="964"/>
      <c r="W75" s="962"/>
      <c r="X75" s="962"/>
      <c r="Y75" s="962"/>
      <c r="Z75" s="963"/>
      <c r="AA75" s="964"/>
      <c r="AB75" s="962"/>
      <c r="AC75" s="962"/>
      <c r="AD75" s="962"/>
      <c r="AE75" s="963"/>
      <c r="AF75" s="964"/>
      <c r="AG75" s="962"/>
      <c r="AH75" s="962"/>
      <c r="AI75" s="962"/>
      <c r="AJ75" s="963"/>
      <c r="AK75" s="964"/>
      <c r="AL75" s="962"/>
      <c r="AM75" s="962"/>
      <c r="AN75" s="962"/>
      <c r="AO75" s="963"/>
      <c r="AP75" s="964"/>
      <c r="AQ75" s="962"/>
      <c r="AR75" s="962"/>
      <c r="AS75" s="962"/>
      <c r="AT75" s="963"/>
      <c r="AU75" s="964"/>
      <c r="AV75" s="962"/>
      <c r="AW75" s="962"/>
      <c r="AX75" s="962"/>
      <c r="AY75" s="963"/>
      <c r="AZ75" s="955"/>
      <c r="BA75" s="955"/>
      <c r="BB75" s="955"/>
      <c r="BC75" s="955"/>
      <c r="BD75" s="956"/>
      <c r="BE75" s="223"/>
      <c r="BF75" s="223"/>
      <c r="BG75" s="223"/>
      <c r="BH75" s="223"/>
      <c r="BI75" s="223"/>
      <c r="BJ75" s="223"/>
      <c r="BK75" s="223"/>
      <c r="BL75" s="223"/>
      <c r="BM75" s="223"/>
      <c r="BN75" s="223"/>
      <c r="BO75" s="223"/>
      <c r="BP75" s="223"/>
      <c r="BQ75" s="220">
        <v>69</v>
      </c>
      <c r="BR75" s="225"/>
      <c r="BS75" s="928"/>
      <c r="BT75" s="929"/>
      <c r="BU75" s="929"/>
      <c r="BV75" s="929"/>
      <c r="BW75" s="929"/>
      <c r="BX75" s="929"/>
      <c r="BY75" s="929"/>
      <c r="BZ75" s="929"/>
      <c r="CA75" s="929"/>
      <c r="CB75" s="929"/>
      <c r="CC75" s="929"/>
      <c r="CD75" s="929"/>
      <c r="CE75" s="929"/>
      <c r="CF75" s="929"/>
      <c r="CG75" s="938"/>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28"/>
      <c r="DW75" s="929"/>
      <c r="DX75" s="929"/>
      <c r="DY75" s="929"/>
      <c r="DZ75" s="930"/>
      <c r="EA75" s="211"/>
    </row>
    <row r="76" spans="1:131" ht="26.25" customHeight="1">
      <c r="A76" s="220">
        <v>9</v>
      </c>
      <c r="B76" s="957"/>
      <c r="C76" s="958"/>
      <c r="D76" s="958"/>
      <c r="E76" s="958"/>
      <c r="F76" s="958"/>
      <c r="G76" s="958"/>
      <c r="H76" s="958"/>
      <c r="I76" s="958"/>
      <c r="J76" s="958"/>
      <c r="K76" s="958"/>
      <c r="L76" s="958"/>
      <c r="M76" s="958"/>
      <c r="N76" s="958"/>
      <c r="O76" s="958"/>
      <c r="P76" s="959"/>
      <c r="Q76" s="961"/>
      <c r="R76" s="962"/>
      <c r="S76" s="962"/>
      <c r="T76" s="962"/>
      <c r="U76" s="963"/>
      <c r="V76" s="964"/>
      <c r="W76" s="962"/>
      <c r="X76" s="962"/>
      <c r="Y76" s="962"/>
      <c r="Z76" s="963"/>
      <c r="AA76" s="964"/>
      <c r="AB76" s="962"/>
      <c r="AC76" s="962"/>
      <c r="AD76" s="962"/>
      <c r="AE76" s="963"/>
      <c r="AF76" s="964"/>
      <c r="AG76" s="962"/>
      <c r="AH76" s="962"/>
      <c r="AI76" s="962"/>
      <c r="AJ76" s="963"/>
      <c r="AK76" s="964"/>
      <c r="AL76" s="962"/>
      <c r="AM76" s="962"/>
      <c r="AN76" s="962"/>
      <c r="AO76" s="963"/>
      <c r="AP76" s="964"/>
      <c r="AQ76" s="962"/>
      <c r="AR76" s="962"/>
      <c r="AS76" s="962"/>
      <c r="AT76" s="963"/>
      <c r="AU76" s="964"/>
      <c r="AV76" s="962"/>
      <c r="AW76" s="962"/>
      <c r="AX76" s="962"/>
      <c r="AY76" s="963"/>
      <c r="AZ76" s="955"/>
      <c r="BA76" s="955"/>
      <c r="BB76" s="955"/>
      <c r="BC76" s="955"/>
      <c r="BD76" s="956"/>
      <c r="BE76" s="223"/>
      <c r="BF76" s="223"/>
      <c r="BG76" s="223"/>
      <c r="BH76" s="223"/>
      <c r="BI76" s="223"/>
      <c r="BJ76" s="223"/>
      <c r="BK76" s="223"/>
      <c r="BL76" s="223"/>
      <c r="BM76" s="223"/>
      <c r="BN76" s="223"/>
      <c r="BO76" s="223"/>
      <c r="BP76" s="223"/>
      <c r="BQ76" s="220">
        <v>70</v>
      </c>
      <c r="BR76" s="225"/>
      <c r="BS76" s="928"/>
      <c r="BT76" s="929"/>
      <c r="BU76" s="929"/>
      <c r="BV76" s="929"/>
      <c r="BW76" s="929"/>
      <c r="BX76" s="929"/>
      <c r="BY76" s="929"/>
      <c r="BZ76" s="929"/>
      <c r="CA76" s="929"/>
      <c r="CB76" s="929"/>
      <c r="CC76" s="929"/>
      <c r="CD76" s="929"/>
      <c r="CE76" s="929"/>
      <c r="CF76" s="929"/>
      <c r="CG76" s="938"/>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28"/>
      <c r="DW76" s="929"/>
      <c r="DX76" s="929"/>
      <c r="DY76" s="929"/>
      <c r="DZ76" s="930"/>
      <c r="EA76" s="211"/>
    </row>
    <row r="77" spans="1:131" ht="26.25" customHeight="1">
      <c r="A77" s="220">
        <v>10</v>
      </c>
      <c r="B77" s="957"/>
      <c r="C77" s="958"/>
      <c r="D77" s="958"/>
      <c r="E77" s="958"/>
      <c r="F77" s="958"/>
      <c r="G77" s="958"/>
      <c r="H77" s="958"/>
      <c r="I77" s="958"/>
      <c r="J77" s="958"/>
      <c r="K77" s="958"/>
      <c r="L77" s="958"/>
      <c r="M77" s="958"/>
      <c r="N77" s="958"/>
      <c r="O77" s="958"/>
      <c r="P77" s="959"/>
      <c r="Q77" s="961"/>
      <c r="R77" s="962"/>
      <c r="S77" s="962"/>
      <c r="T77" s="962"/>
      <c r="U77" s="963"/>
      <c r="V77" s="964"/>
      <c r="W77" s="962"/>
      <c r="X77" s="962"/>
      <c r="Y77" s="962"/>
      <c r="Z77" s="963"/>
      <c r="AA77" s="964"/>
      <c r="AB77" s="962"/>
      <c r="AC77" s="962"/>
      <c r="AD77" s="962"/>
      <c r="AE77" s="963"/>
      <c r="AF77" s="964"/>
      <c r="AG77" s="962"/>
      <c r="AH77" s="962"/>
      <c r="AI77" s="962"/>
      <c r="AJ77" s="963"/>
      <c r="AK77" s="964"/>
      <c r="AL77" s="962"/>
      <c r="AM77" s="962"/>
      <c r="AN77" s="962"/>
      <c r="AO77" s="963"/>
      <c r="AP77" s="964"/>
      <c r="AQ77" s="962"/>
      <c r="AR77" s="962"/>
      <c r="AS77" s="962"/>
      <c r="AT77" s="963"/>
      <c r="AU77" s="964"/>
      <c r="AV77" s="962"/>
      <c r="AW77" s="962"/>
      <c r="AX77" s="962"/>
      <c r="AY77" s="963"/>
      <c r="AZ77" s="955"/>
      <c r="BA77" s="955"/>
      <c r="BB77" s="955"/>
      <c r="BC77" s="955"/>
      <c r="BD77" s="956"/>
      <c r="BE77" s="223"/>
      <c r="BF77" s="223"/>
      <c r="BG77" s="223"/>
      <c r="BH77" s="223"/>
      <c r="BI77" s="223"/>
      <c r="BJ77" s="223"/>
      <c r="BK77" s="223"/>
      <c r="BL77" s="223"/>
      <c r="BM77" s="223"/>
      <c r="BN77" s="223"/>
      <c r="BO77" s="223"/>
      <c r="BP77" s="223"/>
      <c r="BQ77" s="220">
        <v>71</v>
      </c>
      <c r="BR77" s="225"/>
      <c r="BS77" s="928"/>
      <c r="BT77" s="929"/>
      <c r="BU77" s="929"/>
      <c r="BV77" s="929"/>
      <c r="BW77" s="929"/>
      <c r="BX77" s="929"/>
      <c r="BY77" s="929"/>
      <c r="BZ77" s="929"/>
      <c r="CA77" s="929"/>
      <c r="CB77" s="929"/>
      <c r="CC77" s="929"/>
      <c r="CD77" s="929"/>
      <c r="CE77" s="929"/>
      <c r="CF77" s="929"/>
      <c r="CG77" s="938"/>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28"/>
      <c r="DW77" s="929"/>
      <c r="DX77" s="929"/>
      <c r="DY77" s="929"/>
      <c r="DZ77" s="930"/>
      <c r="EA77" s="211"/>
    </row>
    <row r="78" spans="1:131" ht="26.25" customHeight="1">
      <c r="A78" s="220">
        <v>11</v>
      </c>
      <c r="B78" s="957"/>
      <c r="C78" s="958"/>
      <c r="D78" s="958"/>
      <c r="E78" s="958"/>
      <c r="F78" s="958"/>
      <c r="G78" s="958"/>
      <c r="H78" s="958"/>
      <c r="I78" s="958"/>
      <c r="J78" s="958"/>
      <c r="K78" s="958"/>
      <c r="L78" s="958"/>
      <c r="M78" s="958"/>
      <c r="N78" s="958"/>
      <c r="O78" s="958"/>
      <c r="P78" s="959"/>
      <c r="Q78" s="960"/>
      <c r="R78" s="954"/>
      <c r="S78" s="954"/>
      <c r="T78" s="954"/>
      <c r="U78" s="954"/>
      <c r="V78" s="954"/>
      <c r="W78" s="954"/>
      <c r="X78" s="954"/>
      <c r="Y78" s="954"/>
      <c r="Z78" s="954"/>
      <c r="AA78" s="954"/>
      <c r="AB78" s="954"/>
      <c r="AC78" s="954"/>
      <c r="AD78" s="954"/>
      <c r="AE78" s="954"/>
      <c r="AF78" s="954"/>
      <c r="AG78" s="954"/>
      <c r="AH78" s="954"/>
      <c r="AI78" s="954"/>
      <c r="AJ78" s="954"/>
      <c r="AK78" s="954"/>
      <c r="AL78" s="954"/>
      <c r="AM78" s="954"/>
      <c r="AN78" s="954"/>
      <c r="AO78" s="954"/>
      <c r="AP78" s="954"/>
      <c r="AQ78" s="954"/>
      <c r="AR78" s="954"/>
      <c r="AS78" s="954"/>
      <c r="AT78" s="954"/>
      <c r="AU78" s="954"/>
      <c r="AV78" s="954"/>
      <c r="AW78" s="954"/>
      <c r="AX78" s="954"/>
      <c r="AY78" s="954"/>
      <c r="AZ78" s="955"/>
      <c r="BA78" s="955"/>
      <c r="BB78" s="955"/>
      <c r="BC78" s="955"/>
      <c r="BD78" s="956"/>
      <c r="BE78" s="223"/>
      <c r="BF78" s="223"/>
      <c r="BG78" s="223"/>
      <c r="BH78" s="223"/>
      <c r="BI78" s="223"/>
      <c r="BJ78" s="211"/>
      <c r="BK78" s="211"/>
      <c r="BL78" s="211"/>
      <c r="BM78" s="211"/>
      <c r="BN78" s="211"/>
      <c r="BO78" s="223"/>
      <c r="BP78" s="223"/>
      <c r="BQ78" s="220">
        <v>72</v>
      </c>
      <c r="BR78" s="225"/>
      <c r="BS78" s="928"/>
      <c r="BT78" s="929"/>
      <c r="BU78" s="929"/>
      <c r="BV78" s="929"/>
      <c r="BW78" s="929"/>
      <c r="BX78" s="929"/>
      <c r="BY78" s="929"/>
      <c r="BZ78" s="929"/>
      <c r="CA78" s="929"/>
      <c r="CB78" s="929"/>
      <c r="CC78" s="929"/>
      <c r="CD78" s="929"/>
      <c r="CE78" s="929"/>
      <c r="CF78" s="929"/>
      <c r="CG78" s="938"/>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28"/>
      <c r="DW78" s="929"/>
      <c r="DX78" s="929"/>
      <c r="DY78" s="929"/>
      <c r="DZ78" s="930"/>
      <c r="EA78" s="211"/>
    </row>
    <row r="79" spans="1:131" ht="26.25" customHeight="1">
      <c r="A79" s="220">
        <v>12</v>
      </c>
      <c r="B79" s="957"/>
      <c r="C79" s="958"/>
      <c r="D79" s="958"/>
      <c r="E79" s="958"/>
      <c r="F79" s="958"/>
      <c r="G79" s="958"/>
      <c r="H79" s="958"/>
      <c r="I79" s="958"/>
      <c r="J79" s="958"/>
      <c r="K79" s="958"/>
      <c r="L79" s="958"/>
      <c r="M79" s="958"/>
      <c r="N79" s="958"/>
      <c r="O79" s="958"/>
      <c r="P79" s="959"/>
      <c r="Q79" s="960"/>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223"/>
      <c r="BF79" s="223"/>
      <c r="BG79" s="223"/>
      <c r="BH79" s="223"/>
      <c r="BI79" s="223"/>
      <c r="BJ79" s="211"/>
      <c r="BK79" s="211"/>
      <c r="BL79" s="211"/>
      <c r="BM79" s="211"/>
      <c r="BN79" s="211"/>
      <c r="BO79" s="223"/>
      <c r="BP79" s="223"/>
      <c r="BQ79" s="220">
        <v>73</v>
      </c>
      <c r="BR79" s="225"/>
      <c r="BS79" s="928"/>
      <c r="BT79" s="929"/>
      <c r="BU79" s="929"/>
      <c r="BV79" s="929"/>
      <c r="BW79" s="929"/>
      <c r="BX79" s="929"/>
      <c r="BY79" s="929"/>
      <c r="BZ79" s="929"/>
      <c r="CA79" s="929"/>
      <c r="CB79" s="929"/>
      <c r="CC79" s="929"/>
      <c r="CD79" s="929"/>
      <c r="CE79" s="929"/>
      <c r="CF79" s="929"/>
      <c r="CG79" s="938"/>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28"/>
      <c r="DW79" s="929"/>
      <c r="DX79" s="929"/>
      <c r="DY79" s="929"/>
      <c r="DZ79" s="930"/>
      <c r="EA79" s="211"/>
    </row>
    <row r="80" spans="1:131" ht="26.25" customHeight="1">
      <c r="A80" s="220">
        <v>13</v>
      </c>
      <c r="B80" s="957"/>
      <c r="C80" s="958"/>
      <c r="D80" s="958"/>
      <c r="E80" s="958"/>
      <c r="F80" s="958"/>
      <c r="G80" s="958"/>
      <c r="H80" s="958"/>
      <c r="I80" s="958"/>
      <c r="J80" s="958"/>
      <c r="K80" s="958"/>
      <c r="L80" s="958"/>
      <c r="M80" s="958"/>
      <c r="N80" s="958"/>
      <c r="O80" s="958"/>
      <c r="P80" s="959"/>
      <c r="Q80" s="960"/>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c r="AT80" s="954"/>
      <c r="AU80" s="954"/>
      <c r="AV80" s="954"/>
      <c r="AW80" s="954"/>
      <c r="AX80" s="954"/>
      <c r="AY80" s="954"/>
      <c r="AZ80" s="955"/>
      <c r="BA80" s="955"/>
      <c r="BB80" s="955"/>
      <c r="BC80" s="955"/>
      <c r="BD80" s="956"/>
      <c r="BE80" s="223"/>
      <c r="BF80" s="223"/>
      <c r="BG80" s="223"/>
      <c r="BH80" s="223"/>
      <c r="BI80" s="223"/>
      <c r="BJ80" s="223"/>
      <c r="BK80" s="223"/>
      <c r="BL80" s="223"/>
      <c r="BM80" s="223"/>
      <c r="BN80" s="223"/>
      <c r="BO80" s="223"/>
      <c r="BP80" s="223"/>
      <c r="BQ80" s="220">
        <v>74</v>
      </c>
      <c r="BR80" s="225"/>
      <c r="BS80" s="928"/>
      <c r="BT80" s="929"/>
      <c r="BU80" s="929"/>
      <c r="BV80" s="929"/>
      <c r="BW80" s="929"/>
      <c r="BX80" s="929"/>
      <c r="BY80" s="929"/>
      <c r="BZ80" s="929"/>
      <c r="CA80" s="929"/>
      <c r="CB80" s="929"/>
      <c r="CC80" s="929"/>
      <c r="CD80" s="929"/>
      <c r="CE80" s="929"/>
      <c r="CF80" s="929"/>
      <c r="CG80" s="938"/>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28"/>
      <c r="DW80" s="929"/>
      <c r="DX80" s="929"/>
      <c r="DY80" s="929"/>
      <c r="DZ80" s="930"/>
      <c r="EA80" s="211"/>
    </row>
    <row r="81" spans="1:131" ht="26.25" customHeight="1">
      <c r="A81" s="220">
        <v>14</v>
      </c>
      <c r="B81" s="957"/>
      <c r="C81" s="958"/>
      <c r="D81" s="958"/>
      <c r="E81" s="958"/>
      <c r="F81" s="958"/>
      <c r="G81" s="958"/>
      <c r="H81" s="958"/>
      <c r="I81" s="958"/>
      <c r="J81" s="958"/>
      <c r="K81" s="958"/>
      <c r="L81" s="958"/>
      <c r="M81" s="958"/>
      <c r="N81" s="958"/>
      <c r="O81" s="958"/>
      <c r="P81" s="959"/>
      <c r="Q81" s="960"/>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223"/>
      <c r="BF81" s="223"/>
      <c r="BG81" s="223"/>
      <c r="BH81" s="223"/>
      <c r="BI81" s="223"/>
      <c r="BJ81" s="223"/>
      <c r="BK81" s="223"/>
      <c r="BL81" s="223"/>
      <c r="BM81" s="223"/>
      <c r="BN81" s="223"/>
      <c r="BO81" s="223"/>
      <c r="BP81" s="223"/>
      <c r="BQ81" s="220">
        <v>75</v>
      </c>
      <c r="BR81" s="225"/>
      <c r="BS81" s="928"/>
      <c r="BT81" s="929"/>
      <c r="BU81" s="929"/>
      <c r="BV81" s="929"/>
      <c r="BW81" s="929"/>
      <c r="BX81" s="929"/>
      <c r="BY81" s="929"/>
      <c r="BZ81" s="929"/>
      <c r="CA81" s="929"/>
      <c r="CB81" s="929"/>
      <c r="CC81" s="929"/>
      <c r="CD81" s="929"/>
      <c r="CE81" s="929"/>
      <c r="CF81" s="929"/>
      <c r="CG81" s="938"/>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28"/>
      <c r="DW81" s="929"/>
      <c r="DX81" s="929"/>
      <c r="DY81" s="929"/>
      <c r="DZ81" s="930"/>
      <c r="EA81" s="211"/>
    </row>
    <row r="82" spans="1:131" ht="26.25" customHeight="1">
      <c r="A82" s="220">
        <v>15</v>
      </c>
      <c r="B82" s="957"/>
      <c r="C82" s="958"/>
      <c r="D82" s="958"/>
      <c r="E82" s="958"/>
      <c r="F82" s="958"/>
      <c r="G82" s="958"/>
      <c r="H82" s="958"/>
      <c r="I82" s="958"/>
      <c r="J82" s="958"/>
      <c r="K82" s="958"/>
      <c r="L82" s="958"/>
      <c r="M82" s="958"/>
      <c r="N82" s="958"/>
      <c r="O82" s="958"/>
      <c r="P82" s="959"/>
      <c r="Q82" s="960"/>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223"/>
      <c r="BF82" s="223"/>
      <c r="BG82" s="223"/>
      <c r="BH82" s="223"/>
      <c r="BI82" s="223"/>
      <c r="BJ82" s="223"/>
      <c r="BK82" s="223"/>
      <c r="BL82" s="223"/>
      <c r="BM82" s="223"/>
      <c r="BN82" s="223"/>
      <c r="BO82" s="223"/>
      <c r="BP82" s="223"/>
      <c r="BQ82" s="220">
        <v>76</v>
      </c>
      <c r="BR82" s="225"/>
      <c r="BS82" s="928"/>
      <c r="BT82" s="929"/>
      <c r="BU82" s="929"/>
      <c r="BV82" s="929"/>
      <c r="BW82" s="929"/>
      <c r="BX82" s="929"/>
      <c r="BY82" s="929"/>
      <c r="BZ82" s="929"/>
      <c r="CA82" s="929"/>
      <c r="CB82" s="929"/>
      <c r="CC82" s="929"/>
      <c r="CD82" s="929"/>
      <c r="CE82" s="929"/>
      <c r="CF82" s="929"/>
      <c r="CG82" s="938"/>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28"/>
      <c r="DW82" s="929"/>
      <c r="DX82" s="929"/>
      <c r="DY82" s="929"/>
      <c r="DZ82" s="930"/>
      <c r="EA82" s="211"/>
    </row>
    <row r="83" spans="1:131" ht="26.25" customHeight="1">
      <c r="A83" s="220">
        <v>16</v>
      </c>
      <c r="B83" s="957"/>
      <c r="C83" s="958"/>
      <c r="D83" s="958"/>
      <c r="E83" s="958"/>
      <c r="F83" s="958"/>
      <c r="G83" s="958"/>
      <c r="H83" s="958"/>
      <c r="I83" s="958"/>
      <c r="J83" s="958"/>
      <c r="K83" s="958"/>
      <c r="L83" s="958"/>
      <c r="M83" s="958"/>
      <c r="N83" s="958"/>
      <c r="O83" s="958"/>
      <c r="P83" s="959"/>
      <c r="Q83" s="960"/>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223"/>
      <c r="BF83" s="223"/>
      <c r="BG83" s="223"/>
      <c r="BH83" s="223"/>
      <c r="BI83" s="223"/>
      <c r="BJ83" s="223"/>
      <c r="BK83" s="223"/>
      <c r="BL83" s="223"/>
      <c r="BM83" s="223"/>
      <c r="BN83" s="223"/>
      <c r="BO83" s="223"/>
      <c r="BP83" s="223"/>
      <c r="BQ83" s="220">
        <v>77</v>
      </c>
      <c r="BR83" s="225"/>
      <c r="BS83" s="928"/>
      <c r="BT83" s="929"/>
      <c r="BU83" s="929"/>
      <c r="BV83" s="929"/>
      <c r="BW83" s="929"/>
      <c r="BX83" s="929"/>
      <c r="BY83" s="929"/>
      <c r="BZ83" s="929"/>
      <c r="CA83" s="929"/>
      <c r="CB83" s="929"/>
      <c r="CC83" s="929"/>
      <c r="CD83" s="929"/>
      <c r="CE83" s="929"/>
      <c r="CF83" s="929"/>
      <c r="CG83" s="938"/>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28"/>
      <c r="DW83" s="929"/>
      <c r="DX83" s="929"/>
      <c r="DY83" s="929"/>
      <c r="DZ83" s="930"/>
      <c r="EA83" s="211"/>
    </row>
    <row r="84" spans="1:131" ht="26.25" customHeight="1">
      <c r="A84" s="220">
        <v>17</v>
      </c>
      <c r="B84" s="957"/>
      <c r="C84" s="958"/>
      <c r="D84" s="958"/>
      <c r="E84" s="958"/>
      <c r="F84" s="958"/>
      <c r="G84" s="958"/>
      <c r="H84" s="958"/>
      <c r="I84" s="958"/>
      <c r="J84" s="958"/>
      <c r="K84" s="958"/>
      <c r="L84" s="958"/>
      <c r="M84" s="958"/>
      <c r="N84" s="958"/>
      <c r="O84" s="958"/>
      <c r="P84" s="959"/>
      <c r="Q84" s="960"/>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223"/>
      <c r="BF84" s="223"/>
      <c r="BG84" s="223"/>
      <c r="BH84" s="223"/>
      <c r="BI84" s="223"/>
      <c r="BJ84" s="223"/>
      <c r="BK84" s="223"/>
      <c r="BL84" s="223"/>
      <c r="BM84" s="223"/>
      <c r="BN84" s="223"/>
      <c r="BO84" s="223"/>
      <c r="BP84" s="223"/>
      <c r="BQ84" s="220">
        <v>78</v>
      </c>
      <c r="BR84" s="225"/>
      <c r="BS84" s="928"/>
      <c r="BT84" s="929"/>
      <c r="BU84" s="929"/>
      <c r="BV84" s="929"/>
      <c r="BW84" s="929"/>
      <c r="BX84" s="929"/>
      <c r="BY84" s="929"/>
      <c r="BZ84" s="929"/>
      <c r="CA84" s="929"/>
      <c r="CB84" s="929"/>
      <c r="CC84" s="929"/>
      <c r="CD84" s="929"/>
      <c r="CE84" s="929"/>
      <c r="CF84" s="929"/>
      <c r="CG84" s="938"/>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28"/>
      <c r="DW84" s="929"/>
      <c r="DX84" s="929"/>
      <c r="DY84" s="929"/>
      <c r="DZ84" s="930"/>
      <c r="EA84" s="211"/>
    </row>
    <row r="85" spans="1:131" ht="26.25" customHeight="1">
      <c r="A85" s="220">
        <v>18</v>
      </c>
      <c r="B85" s="957"/>
      <c r="C85" s="958"/>
      <c r="D85" s="958"/>
      <c r="E85" s="958"/>
      <c r="F85" s="958"/>
      <c r="G85" s="958"/>
      <c r="H85" s="958"/>
      <c r="I85" s="958"/>
      <c r="J85" s="958"/>
      <c r="K85" s="958"/>
      <c r="L85" s="958"/>
      <c r="M85" s="958"/>
      <c r="N85" s="958"/>
      <c r="O85" s="958"/>
      <c r="P85" s="959"/>
      <c r="Q85" s="960"/>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223"/>
      <c r="BF85" s="223"/>
      <c r="BG85" s="223"/>
      <c r="BH85" s="223"/>
      <c r="BI85" s="223"/>
      <c r="BJ85" s="223"/>
      <c r="BK85" s="223"/>
      <c r="BL85" s="223"/>
      <c r="BM85" s="223"/>
      <c r="BN85" s="223"/>
      <c r="BO85" s="223"/>
      <c r="BP85" s="223"/>
      <c r="BQ85" s="220">
        <v>79</v>
      </c>
      <c r="BR85" s="225"/>
      <c r="BS85" s="928"/>
      <c r="BT85" s="929"/>
      <c r="BU85" s="929"/>
      <c r="BV85" s="929"/>
      <c r="BW85" s="929"/>
      <c r="BX85" s="929"/>
      <c r="BY85" s="929"/>
      <c r="BZ85" s="929"/>
      <c r="CA85" s="929"/>
      <c r="CB85" s="929"/>
      <c r="CC85" s="929"/>
      <c r="CD85" s="929"/>
      <c r="CE85" s="929"/>
      <c r="CF85" s="929"/>
      <c r="CG85" s="938"/>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28"/>
      <c r="DW85" s="929"/>
      <c r="DX85" s="929"/>
      <c r="DY85" s="929"/>
      <c r="DZ85" s="930"/>
      <c r="EA85" s="211"/>
    </row>
    <row r="86" spans="1:131" ht="26.25" customHeight="1">
      <c r="A86" s="220">
        <v>19</v>
      </c>
      <c r="B86" s="957"/>
      <c r="C86" s="958"/>
      <c r="D86" s="958"/>
      <c r="E86" s="958"/>
      <c r="F86" s="958"/>
      <c r="G86" s="958"/>
      <c r="H86" s="958"/>
      <c r="I86" s="958"/>
      <c r="J86" s="958"/>
      <c r="K86" s="958"/>
      <c r="L86" s="958"/>
      <c r="M86" s="958"/>
      <c r="N86" s="958"/>
      <c r="O86" s="958"/>
      <c r="P86" s="959"/>
      <c r="Q86" s="960"/>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223"/>
      <c r="BF86" s="223"/>
      <c r="BG86" s="223"/>
      <c r="BH86" s="223"/>
      <c r="BI86" s="223"/>
      <c r="BJ86" s="223"/>
      <c r="BK86" s="223"/>
      <c r="BL86" s="223"/>
      <c r="BM86" s="223"/>
      <c r="BN86" s="223"/>
      <c r="BO86" s="223"/>
      <c r="BP86" s="223"/>
      <c r="BQ86" s="220">
        <v>80</v>
      </c>
      <c r="BR86" s="225"/>
      <c r="BS86" s="928"/>
      <c r="BT86" s="929"/>
      <c r="BU86" s="929"/>
      <c r="BV86" s="929"/>
      <c r="BW86" s="929"/>
      <c r="BX86" s="929"/>
      <c r="BY86" s="929"/>
      <c r="BZ86" s="929"/>
      <c r="CA86" s="929"/>
      <c r="CB86" s="929"/>
      <c r="CC86" s="929"/>
      <c r="CD86" s="929"/>
      <c r="CE86" s="929"/>
      <c r="CF86" s="929"/>
      <c r="CG86" s="938"/>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28"/>
      <c r="DW86" s="929"/>
      <c r="DX86" s="929"/>
      <c r="DY86" s="929"/>
      <c r="DZ86" s="930"/>
      <c r="EA86" s="211"/>
    </row>
    <row r="87" spans="1:131" ht="26.25" customHeight="1">
      <c r="A87" s="226">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23"/>
      <c r="BF87" s="223"/>
      <c r="BG87" s="223"/>
      <c r="BH87" s="223"/>
      <c r="BI87" s="223"/>
      <c r="BJ87" s="223"/>
      <c r="BK87" s="223"/>
      <c r="BL87" s="223"/>
      <c r="BM87" s="223"/>
      <c r="BN87" s="223"/>
      <c r="BO87" s="223"/>
      <c r="BP87" s="223"/>
      <c r="BQ87" s="220">
        <v>81</v>
      </c>
      <c r="BR87" s="225"/>
      <c r="BS87" s="928"/>
      <c r="BT87" s="929"/>
      <c r="BU87" s="929"/>
      <c r="BV87" s="929"/>
      <c r="BW87" s="929"/>
      <c r="BX87" s="929"/>
      <c r="BY87" s="929"/>
      <c r="BZ87" s="929"/>
      <c r="CA87" s="929"/>
      <c r="CB87" s="929"/>
      <c r="CC87" s="929"/>
      <c r="CD87" s="929"/>
      <c r="CE87" s="929"/>
      <c r="CF87" s="929"/>
      <c r="CG87" s="938"/>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28"/>
      <c r="DW87" s="929"/>
      <c r="DX87" s="929"/>
      <c r="DY87" s="929"/>
      <c r="DZ87" s="930"/>
      <c r="EA87" s="211"/>
    </row>
    <row r="88" spans="1:131" ht="26.25" customHeight="1" thickBot="1">
      <c r="A88" s="222" t="s">
        <v>381</v>
      </c>
      <c r="B88" s="920" t="s">
        <v>411</v>
      </c>
      <c r="C88" s="921"/>
      <c r="D88" s="921"/>
      <c r="E88" s="921"/>
      <c r="F88" s="921"/>
      <c r="G88" s="921"/>
      <c r="H88" s="921"/>
      <c r="I88" s="921"/>
      <c r="J88" s="921"/>
      <c r="K88" s="921"/>
      <c r="L88" s="921"/>
      <c r="M88" s="921"/>
      <c r="N88" s="921"/>
      <c r="O88" s="921"/>
      <c r="P88" s="931"/>
      <c r="Q88" s="945"/>
      <c r="R88" s="946"/>
      <c r="S88" s="946"/>
      <c r="T88" s="946"/>
      <c r="U88" s="946"/>
      <c r="V88" s="946"/>
      <c r="W88" s="946"/>
      <c r="X88" s="946"/>
      <c r="Y88" s="946"/>
      <c r="Z88" s="946"/>
      <c r="AA88" s="946"/>
      <c r="AB88" s="946"/>
      <c r="AC88" s="946"/>
      <c r="AD88" s="946"/>
      <c r="AE88" s="946"/>
      <c r="AF88" s="942"/>
      <c r="AG88" s="942"/>
      <c r="AH88" s="942"/>
      <c r="AI88" s="942"/>
      <c r="AJ88" s="942"/>
      <c r="AK88" s="946"/>
      <c r="AL88" s="946"/>
      <c r="AM88" s="946"/>
      <c r="AN88" s="946"/>
      <c r="AO88" s="946"/>
      <c r="AP88" s="942"/>
      <c r="AQ88" s="942"/>
      <c r="AR88" s="942"/>
      <c r="AS88" s="942"/>
      <c r="AT88" s="942"/>
      <c r="AU88" s="942"/>
      <c r="AV88" s="942"/>
      <c r="AW88" s="942"/>
      <c r="AX88" s="942"/>
      <c r="AY88" s="942"/>
      <c r="AZ88" s="943"/>
      <c r="BA88" s="943"/>
      <c r="BB88" s="943"/>
      <c r="BC88" s="943"/>
      <c r="BD88" s="944"/>
      <c r="BE88" s="223"/>
      <c r="BF88" s="223"/>
      <c r="BG88" s="223"/>
      <c r="BH88" s="223"/>
      <c r="BI88" s="223"/>
      <c r="BJ88" s="223"/>
      <c r="BK88" s="223"/>
      <c r="BL88" s="223"/>
      <c r="BM88" s="223"/>
      <c r="BN88" s="223"/>
      <c r="BO88" s="223"/>
      <c r="BP88" s="223"/>
      <c r="BQ88" s="220">
        <v>82</v>
      </c>
      <c r="BR88" s="225"/>
      <c r="BS88" s="928"/>
      <c r="BT88" s="929"/>
      <c r="BU88" s="929"/>
      <c r="BV88" s="929"/>
      <c r="BW88" s="929"/>
      <c r="BX88" s="929"/>
      <c r="BY88" s="929"/>
      <c r="BZ88" s="929"/>
      <c r="CA88" s="929"/>
      <c r="CB88" s="929"/>
      <c r="CC88" s="929"/>
      <c r="CD88" s="929"/>
      <c r="CE88" s="929"/>
      <c r="CF88" s="929"/>
      <c r="CG88" s="938"/>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28"/>
      <c r="DW88" s="929"/>
      <c r="DX88" s="929"/>
      <c r="DY88" s="929"/>
      <c r="DZ88" s="930"/>
      <c r="EA88" s="211"/>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28"/>
      <c r="BT89" s="929"/>
      <c r="BU89" s="929"/>
      <c r="BV89" s="929"/>
      <c r="BW89" s="929"/>
      <c r="BX89" s="929"/>
      <c r="BY89" s="929"/>
      <c r="BZ89" s="929"/>
      <c r="CA89" s="929"/>
      <c r="CB89" s="929"/>
      <c r="CC89" s="929"/>
      <c r="CD89" s="929"/>
      <c r="CE89" s="929"/>
      <c r="CF89" s="929"/>
      <c r="CG89" s="938"/>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28"/>
      <c r="DW89" s="929"/>
      <c r="DX89" s="929"/>
      <c r="DY89" s="929"/>
      <c r="DZ89" s="930"/>
      <c r="EA89" s="211"/>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28"/>
      <c r="BT90" s="929"/>
      <c r="BU90" s="929"/>
      <c r="BV90" s="929"/>
      <c r="BW90" s="929"/>
      <c r="BX90" s="929"/>
      <c r="BY90" s="929"/>
      <c r="BZ90" s="929"/>
      <c r="CA90" s="929"/>
      <c r="CB90" s="929"/>
      <c r="CC90" s="929"/>
      <c r="CD90" s="929"/>
      <c r="CE90" s="929"/>
      <c r="CF90" s="929"/>
      <c r="CG90" s="938"/>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28"/>
      <c r="DW90" s="929"/>
      <c r="DX90" s="929"/>
      <c r="DY90" s="929"/>
      <c r="DZ90" s="930"/>
      <c r="EA90" s="211"/>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28"/>
      <c r="BT91" s="929"/>
      <c r="BU91" s="929"/>
      <c r="BV91" s="929"/>
      <c r="BW91" s="929"/>
      <c r="BX91" s="929"/>
      <c r="BY91" s="929"/>
      <c r="BZ91" s="929"/>
      <c r="CA91" s="929"/>
      <c r="CB91" s="929"/>
      <c r="CC91" s="929"/>
      <c r="CD91" s="929"/>
      <c r="CE91" s="929"/>
      <c r="CF91" s="929"/>
      <c r="CG91" s="938"/>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28"/>
      <c r="DW91" s="929"/>
      <c r="DX91" s="929"/>
      <c r="DY91" s="929"/>
      <c r="DZ91" s="930"/>
      <c r="EA91" s="211"/>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28"/>
      <c r="BT92" s="929"/>
      <c r="BU92" s="929"/>
      <c r="BV92" s="929"/>
      <c r="BW92" s="929"/>
      <c r="BX92" s="929"/>
      <c r="BY92" s="929"/>
      <c r="BZ92" s="929"/>
      <c r="CA92" s="929"/>
      <c r="CB92" s="929"/>
      <c r="CC92" s="929"/>
      <c r="CD92" s="929"/>
      <c r="CE92" s="929"/>
      <c r="CF92" s="929"/>
      <c r="CG92" s="938"/>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28"/>
      <c r="DW92" s="929"/>
      <c r="DX92" s="929"/>
      <c r="DY92" s="929"/>
      <c r="DZ92" s="930"/>
      <c r="EA92" s="211"/>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28"/>
      <c r="BT93" s="929"/>
      <c r="BU93" s="929"/>
      <c r="BV93" s="929"/>
      <c r="BW93" s="929"/>
      <c r="BX93" s="929"/>
      <c r="BY93" s="929"/>
      <c r="BZ93" s="929"/>
      <c r="CA93" s="929"/>
      <c r="CB93" s="929"/>
      <c r="CC93" s="929"/>
      <c r="CD93" s="929"/>
      <c r="CE93" s="929"/>
      <c r="CF93" s="929"/>
      <c r="CG93" s="938"/>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28"/>
      <c r="DW93" s="929"/>
      <c r="DX93" s="929"/>
      <c r="DY93" s="929"/>
      <c r="DZ93" s="930"/>
      <c r="EA93" s="211"/>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28"/>
      <c r="BT94" s="929"/>
      <c r="BU94" s="929"/>
      <c r="BV94" s="929"/>
      <c r="BW94" s="929"/>
      <c r="BX94" s="929"/>
      <c r="BY94" s="929"/>
      <c r="BZ94" s="929"/>
      <c r="CA94" s="929"/>
      <c r="CB94" s="929"/>
      <c r="CC94" s="929"/>
      <c r="CD94" s="929"/>
      <c r="CE94" s="929"/>
      <c r="CF94" s="929"/>
      <c r="CG94" s="938"/>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28"/>
      <c r="DW94" s="929"/>
      <c r="DX94" s="929"/>
      <c r="DY94" s="929"/>
      <c r="DZ94" s="930"/>
      <c r="EA94" s="211"/>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28"/>
      <c r="BT95" s="929"/>
      <c r="BU95" s="929"/>
      <c r="BV95" s="929"/>
      <c r="BW95" s="929"/>
      <c r="BX95" s="929"/>
      <c r="BY95" s="929"/>
      <c r="BZ95" s="929"/>
      <c r="CA95" s="929"/>
      <c r="CB95" s="929"/>
      <c r="CC95" s="929"/>
      <c r="CD95" s="929"/>
      <c r="CE95" s="929"/>
      <c r="CF95" s="929"/>
      <c r="CG95" s="938"/>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28"/>
      <c r="DW95" s="929"/>
      <c r="DX95" s="929"/>
      <c r="DY95" s="929"/>
      <c r="DZ95" s="930"/>
      <c r="EA95" s="211"/>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28"/>
      <c r="BT96" s="929"/>
      <c r="BU96" s="929"/>
      <c r="BV96" s="929"/>
      <c r="BW96" s="929"/>
      <c r="BX96" s="929"/>
      <c r="BY96" s="929"/>
      <c r="BZ96" s="929"/>
      <c r="CA96" s="929"/>
      <c r="CB96" s="929"/>
      <c r="CC96" s="929"/>
      <c r="CD96" s="929"/>
      <c r="CE96" s="929"/>
      <c r="CF96" s="929"/>
      <c r="CG96" s="938"/>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28"/>
      <c r="DW96" s="929"/>
      <c r="DX96" s="929"/>
      <c r="DY96" s="929"/>
      <c r="DZ96" s="930"/>
      <c r="EA96" s="211"/>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28"/>
      <c r="BT97" s="929"/>
      <c r="BU97" s="929"/>
      <c r="BV97" s="929"/>
      <c r="BW97" s="929"/>
      <c r="BX97" s="929"/>
      <c r="BY97" s="929"/>
      <c r="BZ97" s="929"/>
      <c r="CA97" s="929"/>
      <c r="CB97" s="929"/>
      <c r="CC97" s="929"/>
      <c r="CD97" s="929"/>
      <c r="CE97" s="929"/>
      <c r="CF97" s="929"/>
      <c r="CG97" s="938"/>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28"/>
      <c r="DW97" s="929"/>
      <c r="DX97" s="929"/>
      <c r="DY97" s="929"/>
      <c r="DZ97" s="930"/>
      <c r="EA97" s="211"/>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28"/>
      <c r="BT98" s="929"/>
      <c r="BU98" s="929"/>
      <c r="BV98" s="929"/>
      <c r="BW98" s="929"/>
      <c r="BX98" s="929"/>
      <c r="BY98" s="929"/>
      <c r="BZ98" s="929"/>
      <c r="CA98" s="929"/>
      <c r="CB98" s="929"/>
      <c r="CC98" s="929"/>
      <c r="CD98" s="929"/>
      <c r="CE98" s="929"/>
      <c r="CF98" s="929"/>
      <c r="CG98" s="938"/>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28"/>
      <c r="DW98" s="929"/>
      <c r="DX98" s="929"/>
      <c r="DY98" s="929"/>
      <c r="DZ98" s="930"/>
      <c r="EA98" s="211"/>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28"/>
      <c r="BT99" s="929"/>
      <c r="BU99" s="929"/>
      <c r="BV99" s="929"/>
      <c r="BW99" s="929"/>
      <c r="BX99" s="929"/>
      <c r="BY99" s="929"/>
      <c r="BZ99" s="929"/>
      <c r="CA99" s="929"/>
      <c r="CB99" s="929"/>
      <c r="CC99" s="929"/>
      <c r="CD99" s="929"/>
      <c r="CE99" s="929"/>
      <c r="CF99" s="929"/>
      <c r="CG99" s="938"/>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28"/>
      <c r="DW99" s="929"/>
      <c r="DX99" s="929"/>
      <c r="DY99" s="929"/>
      <c r="DZ99" s="930"/>
      <c r="EA99" s="211"/>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28"/>
      <c r="BT100" s="929"/>
      <c r="BU100" s="929"/>
      <c r="BV100" s="929"/>
      <c r="BW100" s="929"/>
      <c r="BX100" s="929"/>
      <c r="BY100" s="929"/>
      <c r="BZ100" s="929"/>
      <c r="CA100" s="929"/>
      <c r="CB100" s="929"/>
      <c r="CC100" s="929"/>
      <c r="CD100" s="929"/>
      <c r="CE100" s="929"/>
      <c r="CF100" s="929"/>
      <c r="CG100" s="938"/>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28"/>
      <c r="DW100" s="929"/>
      <c r="DX100" s="929"/>
      <c r="DY100" s="929"/>
      <c r="DZ100" s="930"/>
      <c r="EA100" s="211"/>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28"/>
      <c r="BT101" s="929"/>
      <c r="BU101" s="929"/>
      <c r="BV101" s="929"/>
      <c r="BW101" s="929"/>
      <c r="BX101" s="929"/>
      <c r="BY101" s="929"/>
      <c r="BZ101" s="929"/>
      <c r="CA101" s="929"/>
      <c r="CB101" s="929"/>
      <c r="CC101" s="929"/>
      <c r="CD101" s="929"/>
      <c r="CE101" s="929"/>
      <c r="CF101" s="929"/>
      <c r="CG101" s="938"/>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28"/>
      <c r="DW101" s="929"/>
      <c r="DX101" s="929"/>
      <c r="DY101" s="929"/>
      <c r="DZ101" s="930"/>
      <c r="EA101" s="211"/>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381</v>
      </c>
      <c r="BR102" s="920" t="s">
        <v>412</v>
      </c>
      <c r="BS102" s="921"/>
      <c r="BT102" s="921"/>
      <c r="BU102" s="921"/>
      <c r="BV102" s="921"/>
      <c r="BW102" s="921"/>
      <c r="BX102" s="921"/>
      <c r="BY102" s="921"/>
      <c r="BZ102" s="921"/>
      <c r="CA102" s="921"/>
      <c r="CB102" s="921"/>
      <c r="CC102" s="921"/>
      <c r="CD102" s="921"/>
      <c r="CE102" s="921"/>
      <c r="CF102" s="921"/>
      <c r="CG102" s="931"/>
      <c r="CH102" s="932"/>
      <c r="CI102" s="933"/>
      <c r="CJ102" s="933"/>
      <c r="CK102" s="933"/>
      <c r="CL102" s="934"/>
      <c r="CM102" s="932"/>
      <c r="CN102" s="933"/>
      <c r="CO102" s="933"/>
      <c r="CP102" s="933"/>
      <c r="CQ102" s="934"/>
      <c r="CR102" s="935"/>
      <c r="CS102" s="936"/>
      <c r="CT102" s="936"/>
      <c r="CU102" s="936"/>
      <c r="CV102" s="937"/>
      <c r="CW102" s="935"/>
      <c r="CX102" s="936"/>
      <c r="CY102" s="936"/>
      <c r="CZ102" s="936"/>
      <c r="DA102" s="937"/>
      <c r="DB102" s="935"/>
      <c r="DC102" s="936"/>
      <c r="DD102" s="936"/>
      <c r="DE102" s="936"/>
      <c r="DF102" s="937"/>
      <c r="DG102" s="935"/>
      <c r="DH102" s="936"/>
      <c r="DI102" s="936"/>
      <c r="DJ102" s="936"/>
      <c r="DK102" s="937"/>
      <c r="DL102" s="935"/>
      <c r="DM102" s="936"/>
      <c r="DN102" s="936"/>
      <c r="DO102" s="936"/>
      <c r="DP102" s="937"/>
      <c r="DQ102" s="935"/>
      <c r="DR102" s="936"/>
      <c r="DS102" s="936"/>
      <c r="DT102" s="936"/>
      <c r="DU102" s="937"/>
      <c r="DV102" s="920"/>
      <c r="DW102" s="921"/>
      <c r="DX102" s="921"/>
      <c r="DY102" s="921"/>
      <c r="DZ102" s="922"/>
      <c r="EA102" s="211"/>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3" t="s">
        <v>413</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11"/>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4" t="s">
        <v>414</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11"/>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211"/>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211"/>
    </row>
    <row r="107" spans="1:131" s="211" customFormat="1" ht="26.25" customHeight="1" thickBot="1">
      <c r="A107" s="231" t="s">
        <v>415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1" customFormat="1" ht="26.25" customHeight="1">
      <c r="A108" s="925" t="s">
        <v>417</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418</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11" customFormat="1" ht="26.25" customHeight="1">
      <c r="A109" s="881" t="s">
        <v>419</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4" t="s">
        <v>420</v>
      </c>
      <c r="AB109" s="882"/>
      <c r="AC109" s="882"/>
      <c r="AD109" s="882"/>
      <c r="AE109" s="883"/>
      <c r="AF109" s="884" t="s">
        <v>301</v>
      </c>
      <c r="AG109" s="882"/>
      <c r="AH109" s="882"/>
      <c r="AI109" s="882"/>
      <c r="AJ109" s="883"/>
      <c r="AK109" s="884" t="s">
        <v>300</v>
      </c>
      <c r="AL109" s="882"/>
      <c r="AM109" s="882"/>
      <c r="AN109" s="882"/>
      <c r="AO109" s="883"/>
      <c r="AP109" s="884" t="s">
        <v>421</v>
      </c>
      <c r="AQ109" s="882"/>
      <c r="AR109" s="882"/>
      <c r="AS109" s="882"/>
      <c r="AT109" s="912"/>
      <c r="AU109" s="881" t="s">
        <v>419</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4" t="s">
        <v>420</v>
      </c>
      <c r="BR109" s="882"/>
      <c r="BS109" s="882"/>
      <c r="BT109" s="882"/>
      <c r="BU109" s="883"/>
      <c r="BV109" s="884" t="s">
        <v>301</v>
      </c>
      <c r="BW109" s="882"/>
      <c r="BX109" s="882"/>
      <c r="BY109" s="882"/>
      <c r="BZ109" s="883"/>
      <c r="CA109" s="884" t="s">
        <v>300</v>
      </c>
      <c r="CB109" s="882"/>
      <c r="CC109" s="882"/>
      <c r="CD109" s="882"/>
      <c r="CE109" s="883"/>
      <c r="CF109" s="919" t="s">
        <v>421</v>
      </c>
      <c r="CG109" s="919"/>
      <c r="CH109" s="919"/>
      <c r="CI109" s="919"/>
      <c r="CJ109" s="919"/>
      <c r="CK109" s="884" t="s">
        <v>422</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4" t="s">
        <v>420</v>
      </c>
      <c r="DH109" s="882"/>
      <c r="DI109" s="882"/>
      <c r="DJ109" s="882"/>
      <c r="DK109" s="883"/>
      <c r="DL109" s="884" t="s">
        <v>301</v>
      </c>
      <c r="DM109" s="882"/>
      <c r="DN109" s="882"/>
      <c r="DO109" s="882"/>
      <c r="DP109" s="883"/>
      <c r="DQ109" s="884" t="s">
        <v>300</v>
      </c>
      <c r="DR109" s="882"/>
      <c r="DS109" s="882"/>
      <c r="DT109" s="882"/>
      <c r="DU109" s="883"/>
      <c r="DV109" s="884" t="s">
        <v>421</v>
      </c>
      <c r="DW109" s="882"/>
      <c r="DX109" s="882"/>
      <c r="DY109" s="882"/>
      <c r="DZ109" s="912"/>
    </row>
    <row r="110" spans="1:131" s="211" customFormat="1" ht="26.25" customHeight="1">
      <c r="A110" s="793" t="s">
        <v>423</v>
      </c>
      <c r="B110" s="794"/>
      <c r="C110" s="794"/>
      <c r="D110" s="794"/>
      <c r="E110" s="794"/>
      <c r="F110" s="794"/>
      <c r="G110" s="794"/>
      <c r="H110" s="794"/>
      <c r="I110" s="794"/>
      <c r="J110" s="794"/>
      <c r="K110" s="794"/>
      <c r="L110" s="794"/>
      <c r="M110" s="794"/>
      <c r="N110" s="794"/>
      <c r="O110" s="794"/>
      <c r="P110" s="794"/>
      <c r="Q110" s="794"/>
      <c r="R110" s="794"/>
      <c r="S110" s="794"/>
      <c r="T110" s="794"/>
      <c r="U110" s="794"/>
      <c r="V110" s="794"/>
      <c r="W110" s="794"/>
      <c r="X110" s="794"/>
      <c r="Y110" s="794"/>
      <c r="Z110" s="795"/>
      <c r="AA110" s="874">
        <v>572964</v>
      </c>
      <c r="AB110" s="875"/>
      <c r="AC110" s="875"/>
      <c r="AD110" s="875"/>
      <c r="AE110" s="876"/>
      <c r="AF110" s="877">
        <v>571317</v>
      </c>
      <c r="AG110" s="875"/>
      <c r="AH110" s="875"/>
      <c r="AI110" s="875"/>
      <c r="AJ110" s="876"/>
      <c r="AK110" s="877">
        <v>559765</v>
      </c>
      <c r="AL110" s="875"/>
      <c r="AM110" s="875"/>
      <c r="AN110" s="875"/>
      <c r="AO110" s="876"/>
      <c r="AP110" s="878">
        <v>16.399999999999999</v>
      </c>
      <c r="AQ110" s="879"/>
      <c r="AR110" s="879"/>
      <c r="AS110" s="879"/>
      <c r="AT110" s="880"/>
      <c r="AU110" s="913" t="s">
        <v>68</v>
      </c>
      <c r="AV110" s="914"/>
      <c r="AW110" s="914"/>
      <c r="AX110" s="914"/>
      <c r="AY110" s="914"/>
      <c r="AZ110" s="846" t="s">
        <v>424</v>
      </c>
      <c r="BA110" s="794"/>
      <c r="BB110" s="794"/>
      <c r="BC110" s="794"/>
      <c r="BD110" s="794"/>
      <c r="BE110" s="794"/>
      <c r="BF110" s="794"/>
      <c r="BG110" s="794"/>
      <c r="BH110" s="794"/>
      <c r="BI110" s="794"/>
      <c r="BJ110" s="794"/>
      <c r="BK110" s="794"/>
      <c r="BL110" s="794"/>
      <c r="BM110" s="794"/>
      <c r="BN110" s="794"/>
      <c r="BO110" s="794"/>
      <c r="BP110" s="795"/>
      <c r="BQ110" s="847">
        <v>5715712</v>
      </c>
      <c r="BR110" s="828"/>
      <c r="BS110" s="828"/>
      <c r="BT110" s="828"/>
      <c r="BU110" s="828"/>
      <c r="BV110" s="828">
        <v>5772765</v>
      </c>
      <c r="BW110" s="828"/>
      <c r="BX110" s="828"/>
      <c r="BY110" s="828"/>
      <c r="BZ110" s="828"/>
      <c r="CA110" s="828">
        <v>5729883</v>
      </c>
      <c r="CB110" s="828"/>
      <c r="CC110" s="828"/>
      <c r="CD110" s="828"/>
      <c r="CE110" s="828"/>
      <c r="CF110" s="852">
        <v>168</v>
      </c>
      <c r="CG110" s="853"/>
      <c r="CH110" s="853"/>
      <c r="CI110" s="853"/>
      <c r="CJ110" s="853"/>
      <c r="CK110" s="909" t="s">
        <v>425</v>
      </c>
      <c r="CL110" s="805"/>
      <c r="CM110" s="846" t="s">
        <v>426</v>
      </c>
      <c r="CN110" s="794"/>
      <c r="CO110" s="794"/>
      <c r="CP110" s="794"/>
      <c r="CQ110" s="794"/>
      <c r="CR110" s="794"/>
      <c r="CS110" s="794"/>
      <c r="CT110" s="794"/>
      <c r="CU110" s="794"/>
      <c r="CV110" s="794"/>
      <c r="CW110" s="794"/>
      <c r="CX110" s="794"/>
      <c r="CY110" s="794"/>
      <c r="CZ110" s="794"/>
      <c r="DA110" s="794"/>
      <c r="DB110" s="794"/>
      <c r="DC110" s="794"/>
      <c r="DD110" s="794"/>
      <c r="DE110" s="794"/>
      <c r="DF110" s="795"/>
      <c r="DG110" s="847" t="s">
        <v>427</v>
      </c>
      <c r="DH110" s="828"/>
      <c r="DI110" s="828"/>
      <c r="DJ110" s="828"/>
      <c r="DK110" s="828"/>
      <c r="DL110" s="828">
        <v>6628171</v>
      </c>
      <c r="DM110" s="828"/>
      <c r="DN110" s="828"/>
      <c r="DO110" s="828"/>
      <c r="DP110" s="828"/>
      <c r="DQ110" s="828">
        <v>6627182</v>
      </c>
      <c r="DR110" s="828"/>
      <c r="DS110" s="828"/>
      <c r="DT110" s="828"/>
      <c r="DU110" s="828"/>
      <c r="DV110" s="829">
        <v>194.3</v>
      </c>
      <c r="DW110" s="829"/>
      <c r="DX110" s="829"/>
      <c r="DY110" s="829"/>
      <c r="DZ110" s="830"/>
    </row>
    <row r="111" spans="1:131" s="211" customFormat="1" ht="26.25" customHeight="1">
      <c r="A111" s="760" t="s">
        <v>428</v>
      </c>
      <c r="B111" s="761"/>
      <c r="C111" s="761"/>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908"/>
      <c r="AA111" s="901" t="s">
        <v>429</v>
      </c>
      <c r="AB111" s="902"/>
      <c r="AC111" s="902"/>
      <c r="AD111" s="902"/>
      <c r="AE111" s="903"/>
      <c r="AF111" s="904" t="s">
        <v>427</v>
      </c>
      <c r="AG111" s="902"/>
      <c r="AH111" s="902"/>
      <c r="AI111" s="902"/>
      <c r="AJ111" s="903"/>
      <c r="AK111" s="904" t="s">
        <v>429</v>
      </c>
      <c r="AL111" s="902"/>
      <c r="AM111" s="902"/>
      <c r="AN111" s="902"/>
      <c r="AO111" s="903"/>
      <c r="AP111" s="905" t="s">
        <v>429</v>
      </c>
      <c r="AQ111" s="906"/>
      <c r="AR111" s="906"/>
      <c r="AS111" s="906"/>
      <c r="AT111" s="907"/>
      <c r="AU111" s="915"/>
      <c r="AV111" s="916"/>
      <c r="AW111" s="916"/>
      <c r="AX111" s="916"/>
      <c r="AY111" s="916"/>
      <c r="AZ111" s="801" t="s">
        <v>430</v>
      </c>
      <c r="BA111" s="738"/>
      <c r="BB111" s="738"/>
      <c r="BC111" s="738"/>
      <c r="BD111" s="738"/>
      <c r="BE111" s="738"/>
      <c r="BF111" s="738"/>
      <c r="BG111" s="738"/>
      <c r="BH111" s="738"/>
      <c r="BI111" s="738"/>
      <c r="BJ111" s="738"/>
      <c r="BK111" s="738"/>
      <c r="BL111" s="738"/>
      <c r="BM111" s="738"/>
      <c r="BN111" s="738"/>
      <c r="BO111" s="738"/>
      <c r="BP111" s="739"/>
      <c r="BQ111" s="802" t="s">
        <v>431</v>
      </c>
      <c r="BR111" s="803"/>
      <c r="BS111" s="803"/>
      <c r="BT111" s="803"/>
      <c r="BU111" s="803"/>
      <c r="BV111" s="803">
        <v>6628171</v>
      </c>
      <c r="BW111" s="803"/>
      <c r="BX111" s="803"/>
      <c r="BY111" s="803"/>
      <c r="BZ111" s="803"/>
      <c r="CA111" s="803">
        <v>6627182</v>
      </c>
      <c r="CB111" s="803"/>
      <c r="CC111" s="803"/>
      <c r="CD111" s="803"/>
      <c r="CE111" s="803"/>
      <c r="CF111" s="861">
        <v>194.3</v>
      </c>
      <c r="CG111" s="862"/>
      <c r="CH111" s="862"/>
      <c r="CI111" s="862"/>
      <c r="CJ111" s="862"/>
      <c r="CK111" s="910"/>
      <c r="CL111" s="807"/>
      <c r="CM111" s="801" t="s">
        <v>432</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802" t="s">
        <v>429</v>
      </c>
      <c r="DH111" s="803"/>
      <c r="DI111" s="803"/>
      <c r="DJ111" s="803"/>
      <c r="DK111" s="803"/>
      <c r="DL111" s="803" t="s">
        <v>429</v>
      </c>
      <c r="DM111" s="803"/>
      <c r="DN111" s="803"/>
      <c r="DO111" s="803"/>
      <c r="DP111" s="803"/>
      <c r="DQ111" s="803" t="s">
        <v>431</v>
      </c>
      <c r="DR111" s="803"/>
      <c r="DS111" s="803"/>
      <c r="DT111" s="803"/>
      <c r="DU111" s="803"/>
      <c r="DV111" s="780" t="s">
        <v>234</v>
      </c>
      <c r="DW111" s="780"/>
      <c r="DX111" s="780"/>
      <c r="DY111" s="780"/>
      <c r="DZ111" s="781"/>
    </row>
    <row r="112" spans="1:131" s="211" customFormat="1" ht="26.25" customHeight="1">
      <c r="A112" s="895" t="s">
        <v>433</v>
      </c>
      <c r="B112" s="896"/>
      <c r="C112" s="738" t="s">
        <v>434</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5" t="s">
        <v>431</v>
      </c>
      <c r="AB112" s="766"/>
      <c r="AC112" s="766"/>
      <c r="AD112" s="766"/>
      <c r="AE112" s="767"/>
      <c r="AF112" s="768" t="s">
        <v>427</v>
      </c>
      <c r="AG112" s="766"/>
      <c r="AH112" s="766"/>
      <c r="AI112" s="766"/>
      <c r="AJ112" s="767"/>
      <c r="AK112" s="768" t="s">
        <v>431</v>
      </c>
      <c r="AL112" s="766"/>
      <c r="AM112" s="766"/>
      <c r="AN112" s="766"/>
      <c r="AO112" s="767"/>
      <c r="AP112" s="810" t="s">
        <v>429</v>
      </c>
      <c r="AQ112" s="811"/>
      <c r="AR112" s="811"/>
      <c r="AS112" s="811"/>
      <c r="AT112" s="812"/>
      <c r="AU112" s="915"/>
      <c r="AV112" s="916"/>
      <c r="AW112" s="916"/>
      <c r="AX112" s="916"/>
      <c r="AY112" s="916"/>
      <c r="AZ112" s="801" t="s">
        <v>435</v>
      </c>
      <c r="BA112" s="738"/>
      <c r="BB112" s="738"/>
      <c r="BC112" s="738"/>
      <c r="BD112" s="738"/>
      <c r="BE112" s="738"/>
      <c r="BF112" s="738"/>
      <c r="BG112" s="738"/>
      <c r="BH112" s="738"/>
      <c r="BI112" s="738"/>
      <c r="BJ112" s="738"/>
      <c r="BK112" s="738"/>
      <c r="BL112" s="738"/>
      <c r="BM112" s="738"/>
      <c r="BN112" s="738"/>
      <c r="BO112" s="738"/>
      <c r="BP112" s="739"/>
      <c r="BQ112" s="802">
        <v>5590579</v>
      </c>
      <c r="BR112" s="803"/>
      <c r="BS112" s="803"/>
      <c r="BT112" s="803"/>
      <c r="BU112" s="803"/>
      <c r="BV112" s="803">
        <v>4982720</v>
      </c>
      <c r="BW112" s="803"/>
      <c r="BX112" s="803"/>
      <c r="BY112" s="803"/>
      <c r="BZ112" s="803"/>
      <c r="CA112" s="803">
        <v>3939879</v>
      </c>
      <c r="CB112" s="803"/>
      <c r="CC112" s="803"/>
      <c r="CD112" s="803"/>
      <c r="CE112" s="803"/>
      <c r="CF112" s="861">
        <v>115.5</v>
      </c>
      <c r="CG112" s="862"/>
      <c r="CH112" s="862"/>
      <c r="CI112" s="862"/>
      <c r="CJ112" s="862"/>
      <c r="CK112" s="910"/>
      <c r="CL112" s="807"/>
      <c r="CM112" s="801" t="s">
        <v>436</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802" t="s">
        <v>427</v>
      </c>
      <c r="DH112" s="803"/>
      <c r="DI112" s="803"/>
      <c r="DJ112" s="803"/>
      <c r="DK112" s="803"/>
      <c r="DL112" s="803" t="s">
        <v>431</v>
      </c>
      <c r="DM112" s="803"/>
      <c r="DN112" s="803"/>
      <c r="DO112" s="803"/>
      <c r="DP112" s="803"/>
      <c r="DQ112" s="803" t="s">
        <v>431</v>
      </c>
      <c r="DR112" s="803"/>
      <c r="DS112" s="803"/>
      <c r="DT112" s="803"/>
      <c r="DU112" s="803"/>
      <c r="DV112" s="780" t="s">
        <v>427</v>
      </c>
      <c r="DW112" s="780"/>
      <c r="DX112" s="780"/>
      <c r="DY112" s="780"/>
      <c r="DZ112" s="781"/>
    </row>
    <row r="113" spans="1:130" s="211" customFormat="1" ht="26.25" customHeight="1">
      <c r="A113" s="897"/>
      <c r="B113" s="898"/>
      <c r="C113" s="738" t="s">
        <v>437</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01">
        <v>421046</v>
      </c>
      <c r="AB113" s="902"/>
      <c r="AC113" s="902"/>
      <c r="AD113" s="902"/>
      <c r="AE113" s="903"/>
      <c r="AF113" s="904">
        <v>387598</v>
      </c>
      <c r="AG113" s="902"/>
      <c r="AH113" s="902"/>
      <c r="AI113" s="902"/>
      <c r="AJ113" s="903"/>
      <c r="AK113" s="904">
        <v>280780</v>
      </c>
      <c r="AL113" s="902"/>
      <c r="AM113" s="902"/>
      <c r="AN113" s="902"/>
      <c r="AO113" s="903"/>
      <c r="AP113" s="905">
        <v>8.1999999999999993</v>
      </c>
      <c r="AQ113" s="906"/>
      <c r="AR113" s="906"/>
      <c r="AS113" s="906"/>
      <c r="AT113" s="907"/>
      <c r="AU113" s="915"/>
      <c r="AV113" s="916"/>
      <c r="AW113" s="916"/>
      <c r="AX113" s="916"/>
      <c r="AY113" s="916"/>
      <c r="AZ113" s="801" t="s">
        <v>438</v>
      </c>
      <c r="BA113" s="738"/>
      <c r="BB113" s="738"/>
      <c r="BC113" s="738"/>
      <c r="BD113" s="738"/>
      <c r="BE113" s="738"/>
      <c r="BF113" s="738"/>
      <c r="BG113" s="738"/>
      <c r="BH113" s="738"/>
      <c r="BI113" s="738"/>
      <c r="BJ113" s="738"/>
      <c r="BK113" s="738"/>
      <c r="BL113" s="738"/>
      <c r="BM113" s="738"/>
      <c r="BN113" s="738"/>
      <c r="BO113" s="738"/>
      <c r="BP113" s="739"/>
      <c r="BQ113" s="802">
        <v>460946</v>
      </c>
      <c r="BR113" s="803"/>
      <c r="BS113" s="803"/>
      <c r="BT113" s="803"/>
      <c r="BU113" s="803"/>
      <c r="BV113" s="803">
        <v>514784</v>
      </c>
      <c r="BW113" s="803"/>
      <c r="BX113" s="803"/>
      <c r="BY113" s="803"/>
      <c r="BZ113" s="803"/>
      <c r="CA113" s="803">
        <v>520099</v>
      </c>
      <c r="CB113" s="803"/>
      <c r="CC113" s="803"/>
      <c r="CD113" s="803"/>
      <c r="CE113" s="803"/>
      <c r="CF113" s="861">
        <v>15.2</v>
      </c>
      <c r="CG113" s="862"/>
      <c r="CH113" s="862"/>
      <c r="CI113" s="862"/>
      <c r="CJ113" s="862"/>
      <c r="CK113" s="910"/>
      <c r="CL113" s="807"/>
      <c r="CM113" s="801" t="s">
        <v>439</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65" t="s">
        <v>234</v>
      </c>
      <c r="DH113" s="766"/>
      <c r="DI113" s="766"/>
      <c r="DJ113" s="766"/>
      <c r="DK113" s="767"/>
      <c r="DL113" s="768" t="s">
        <v>431</v>
      </c>
      <c r="DM113" s="766"/>
      <c r="DN113" s="766"/>
      <c r="DO113" s="766"/>
      <c r="DP113" s="767"/>
      <c r="DQ113" s="768" t="s">
        <v>427</v>
      </c>
      <c r="DR113" s="766"/>
      <c r="DS113" s="766"/>
      <c r="DT113" s="766"/>
      <c r="DU113" s="767"/>
      <c r="DV113" s="810" t="s">
        <v>431</v>
      </c>
      <c r="DW113" s="811"/>
      <c r="DX113" s="811"/>
      <c r="DY113" s="811"/>
      <c r="DZ113" s="812"/>
    </row>
    <row r="114" spans="1:130" s="211" customFormat="1" ht="26.25" customHeight="1">
      <c r="A114" s="897"/>
      <c r="B114" s="898"/>
      <c r="C114" s="738" t="s">
        <v>440</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5">
        <v>193191</v>
      </c>
      <c r="AB114" s="766"/>
      <c r="AC114" s="766"/>
      <c r="AD114" s="766"/>
      <c r="AE114" s="767"/>
      <c r="AF114" s="768">
        <v>201168</v>
      </c>
      <c r="AG114" s="766"/>
      <c r="AH114" s="766"/>
      <c r="AI114" s="766"/>
      <c r="AJ114" s="767"/>
      <c r="AK114" s="768">
        <v>205679</v>
      </c>
      <c r="AL114" s="766"/>
      <c r="AM114" s="766"/>
      <c r="AN114" s="766"/>
      <c r="AO114" s="767"/>
      <c r="AP114" s="810">
        <v>6</v>
      </c>
      <c r="AQ114" s="811"/>
      <c r="AR114" s="811"/>
      <c r="AS114" s="811"/>
      <c r="AT114" s="812"/>
      <c r="AU114" s="915"/>
      <c r="AV114" s="916"/>
      <c r="AW114" s="916"/>
      <c r="AX114" s="916"/>
      <c r="AY114" s="916"/>
      <c r="AZ114" s="801" t="s">
        <v>441</v>
      </c>
      <c r="BA114" s="738"/>
      <c r="BB114" s="738"/>
      <c r="BC114" s="738"/>
      <c r="BD114" s="738"/>
      <c r="BE114" s="738"/>
      <c r="BF114" s="738"/>
      <c r="BG114" s="738"/>
      <c r="BH114" s="738"/>
      <c r="BI114" s="738"/>
      <c r="BJ114" s="738"/>
      <c r="BK114" s="738"/>
      <c r="BL114" s="738"/>
      <c r="BM114" s="738"/>
      <c r="BN114" s="738"/>
      <c r="BO114" s="738"/>
      <c r="BP114" s="739"/>
      <c r="BQ114" s="802">
        <v>978900</v>
      </c>
      <c r="BR114" s="803"/>
      <c r="BS114" s="803"/>
      <c r="BT114" s="803"/>
      <c r="BU114" s="803"/>
      <c r="BV114" s="803">
        <v>988389</v>
      </c>
      <c r="BW114" s="803"/>
      <c r="BX114" s="803"/>
      <c r="BY114" s="803"/>
      <c r="BZ114" s="803"/>
      <c r="CA114" s="803">
        <v>959555</v>
      </c>
      <c r="CB114" s="803"/>
      <c r="CC114" s="803"/>
      <c r="CD114" s="803"/>
      <c r="CE114" s="803"/>
      <c r="CF114" s="861">
        <v>28.1</v>
      </c>
      <c r="CG114" s="862"/>
      <c r="CH114" s="862"/>
      <c r="CI114" s="862"/>
      <c r="CJ114" s="862"/>
      <c r="CK114" s="910"/>
      <c r="CL114" s="807"/>
      <c r="CM114" s="801" t="s">
        <v>442</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65" t="s">
        <v>429</v>
      </c>
      <c r="DH114" s="766"/>
      <c r="DI114" s="766"/>
      <c r="DJ114" s="766"/>
      <c r="DK114" s="767"/>
      <c r="DL114" s="768" t="s">
        <v>234</v>
      </c>
      <c r="DM114" s="766"/>
      <c r="DN114" s="766"/>
      <c r="DO114" s="766"/>
      <c r="DP114" s="767"/>
      <c r="DQ114" s="768" t="s">
        <v>431</v>
      </c>
      <c r="DR114" s="766"/>
      <c r="DS114" s="766"/>
      <c r="DT114" s="766"/>
      <c r="DU114" s="767"/>
      <c r="DV114" s="810" t="s">
        <v>431</v>
      </c>
      <c r="DW114" s="811"/>
      <c r="DX114" s="811"/>
      <c r="DY114" s="811"/>
      <c r="DZ114" s="812"/>
    </row>
    <row r="115" spans="1:130" s="211" customFormat="1" ht="26.25" customHeight="1">
      <c r="A115" s="897"/>
      <c r="B115" s="898"/>
      <c r="C115" s="738" t="s">
        <v>443</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01">
        <v>2990</v>
      </c>
      <c r="AB115" s="902"/>
      <c r="AC115" s="902"/>
      <c r="AD115" s="902"/>
      <c r="AE115" s="903"/>
      <c r="AF115" s="904">
        <v>2990</v>
      </c>
      <c r="AG115" s="902"/>
      <c r="AH115" s="902"/>
      <c r="AI115" s="902"/>
      <c r="AJ115" s="903"/>
      <c r="AK115" s="904">
        <v>4171</v>
      </c>
      <c r="AL115" s="902"/>
      <c r="AM115" s="902"/>
      <c r="AN115" s="902"/>
      <c r="AO115" s="903"/>
      <c r="AP115" s="905">
        <v>0.1</v>
      </c>
      <c r="AQ115" s="906"/>
      <c r="AR115" s="906"/>
      <c r="AS115" s="906"/>
      <c r="AT115" s="907"/>
      <c r="AU115" s="915"/>
      <c r="AV115" s="916"/>
      <c r="AW115" s="916"/>
      <c r="AX115" s="916"/>
      <c r="AY115" s="916"/>
      <c r="AZ115" s="801" t="s">
        <v>444</v>
      </c>
      <c r="BA115" s="738"/>
      <c r="BB115" s="738"/>
      <c r="BC115" s="738"/>
      <c r="BD115" s="738"/>
      <c r="BE115" s="738"/>
      <c r="BF115" s="738"/>
      <c r="BG115" s="738"/>
      <c r="BH115" s="738"/>
      <c r="BI115" s="738"/>
      <c r="BJ115" s="738"/>
      <c r="BK115" s="738"/>
      <c r="BL115" s="738"/>
      <c r="BM115" s="738"/>
      <c r="BN115" s="738"/>
      <c r="BO115" s="738"/>
      <c r="BP115" s="739"/>
      <c r="BQ115" s="802" t="s">
        <v>234</v>
      </c>
      <c r="BR115" s="803"/>
      <c r="BS115" s="803"/>
      <c r="BT115" s="803"/>
      <c r="BU115" s="803"/>
      <c r="BV115" s="803" t="s">
        <v>429</v>
      </c>
      <c r="BW115" s="803"/>
      <c r="BX115" s="803"/>
      <c r="BY115" s="803"/>
      <c r="BZ115" s="803"/>
      <c r="CA115" s="803" t="s">
        <v>234</v>
      </c>
      <c r="CB115" s="803"/>
      <c r="CC115" s="803"/>
      <c r="CD115" s="803"/>
      <c r="CE115" s="803"/>
      <c r="CF115" s="861" t="s">
        <v>431</v>
      </c>
      <c r="CG115" s="862"/>
      <c r="CH115" s="862"/>
      <c r="CI115" s="862"/>
      <c r="CJ115" s="862"/>
      <c r="CK115" s="910"/>
      <c r="CL115" s="807"/>
      <c r="CM115" s="801" t="s">
        <v>445</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65" t="s">
        <v>429</v>
      </c>
      <c r="DH115" s="766"/>
      <c r="DI115" s="766"/>
      <c r="DJ115" s="766"/>
      <c r="DK115" s="767"/>
      <c r="DL115" s="768" t="s">
        <v>431</v>
      </c>
      <c r="DM115" s="766"/>
      <c r="DN115" s="766"/>
      <c r="DO115" s="766"/>
      <c r="DP115" s="767"/>
      <c r="DQ115" s="768" t="s">
        <v>431</v>
      </c>
      <c r="DR115" s="766"/>
      <c r="DS115" s="766"/>
      <c r="DT115" s="766"/>
      <c r="DU115" s="767"/>
      <c r="DV115" s="810" t="s">
        <v>431</v>
      </c>
      <c r="DW115" s="811"/>
      <c r="DX115" s="811"/>
      <c r="DY115" s="811"/>
      <c r="DZ115" s="812"/>
    </row>
    <row r="116" spans="1:130" s="211" customFormat="1" ht="26.25" customHeight="1">
      <c r="A116" s="899"/>
      <c r="B116" s="900"/>
      <c r="C116" s="825" t="s">
        <v>446</v>
      </c>
      <c r="D116" s="825"/>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6"/>
      <c r="AA116" s="765">
        <v>12</v>
      </c>
      <c r="AB116" s="766"/>
      <c r="AC116" s="766"/>
      <c r="AD116" s="766"/>
      <c r="AE116" s="767"/>
      <c r="AF116" s="768">
        <v>118</v>
      </c>
      <c r="AG116" s="766"/>
      <c r="AH116" s="766"/>
      <c r="AI116" s="766"/>
      <c r="AJ116" s="767"/>
      <c r="AK116" s="768">
        <v>213</v>
      </c>
      <c r="AL116" s="766"/>
      <c r="AM116" s="766"/>
      <c r="AN116" s="766"/>
      <c r="AO116" s="767"/>
      <c r="AP116" s="810">
        <v>0</v>
      </c>
      <c r="AQ116" s="811"/>
      <c r="AR116" s="811"/>
      <c r="AS116" s="811"/>
      <c r="AT116" s="812"/>
      <c r="AU116" s="915"/>
      <c r="AV116" s="916"/>
      <c r="AW116" s="916"/>
      <c r="AX116" s="916"/>
      <c r="AY116" s="916"/>
      <c r="AZ116" s="849" t="s">
        <v>447</v>
      </c>
      <c r="BA116" s="850"/>
      <c r="BB116" s="850"/>
      <c r="BC116" s="850"/>
      <c r="BD116" s="850"/>
      <c r="BE116" s="850"/>
      <c r="BF116" s="850"/>
      <c r="BG116" s="850"/>
      <c r="BH116" s="850"/>
      <c r="BI116" s="850"/>
      <c r="BJ116" s="850"/>
      <c r="BK116" s="850"/>
      <c r="BL116" s="850"/>
      <c r="BM116" s="850"/>
      <c r="BN116" s="850"/>
      <c r="BO116" s="850"/>
      <c r="BP116" s="851"/>
      <c r="BQ116" s="802" t="s">
        <v>429</v>
      </c>
      <c r="BR116" s="803"/>
      <c r="BS116" s="803"/>
      <c r="BT116" s="803"/>
      <c r="BU116" s="803"/>
      <c r="BV116" s="803" t="s">
        <v>234</v>
      </c>
      <c r="BW116" s="803"/>
      <c r="BX116" s="803"/>
      <c r="BY116" s="803"/>
      <c r="BZ116" s="803"/>
      <c r="CA116" s="803" t="s">
        <v>431</v>
      </c>
      <c r="CB116" s="803"/>
      <c r="CC116" s="803"/>
      <c r="CD116" s="803"/>
      <c r="CE116" s="803"/>
      <c r="CF116" s="861" t="s">
        <v>429</v>
      </c>
      <c r="CG116" s="862"/>
      <c r="CH116" s="862"/>
      <c r="CI116" s="862"/>
      <c r="CJ116" s="862"/>
      <c r="CK116" s="910"/>
      <c r="CL116" s="807"/>
      <c r="CM116" s="801" t="s">
        <v>448</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65" t="s">
        <v>429</v>
      </c>
      <c r="DH116" s="766"/>
      <c r="DI116" s="766"/>
      <c r="DJ116" s="766"/>
      <c r="DK116" s="767"/>
      <c r="DL116" s="768" t="s">
        <v>431</v>
      </c>
      <c r="DM116" s="766"/>
      <c r="DN116" s="766"/>
      <c r="DO116" s="766"/>
      <c r="DP116" s="767"/>
      <c r="DQ116" s="768" t="s">
        <v>429</v>
      </c>
      <c r="DR116" s="766"/>
      <c r="DS116" s="766"/>
      <c r="DT116" s="766"/>
      <c r="DU116" s="767"/>
      <c r="DV116" s="810" t="s">
        <v>429</v>
      </c>
      <c r="DW116" s="811"/>
      <c r="DX116" s="811"/>
      <c r="DY116" s="811"/>
      <c r="DZ116" s="812"/>
    </row>
    <row r="117" spans="1:130" s="211" customFormat="1" ht="26.25" customHeight="1">
      <c r="A117" s="881" t="s">
        <v>183</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863" t="s">
        <v>449</v>
      </c>
      <c r="Z117" s="883"/>
      <c r="AA117" s="888">
        <v>1190203</v>
      </c>
      <c r="AB117" s="889"/>
      <c r="AC117" s="889"/>
      <c r="AD117" s="889"/>
      <c r="AE117" s="890"/>
      <c r="AF117" s="891">
        <v>1163191</v>
      </c>
      <c r="AG117" s="889"/>
      <c r="AH117" s="889"/>
      <c r="AI117" s="889"/>
      <c r="AJ117" s="890"/>
      <c r="AK117" s="891">
        <v>1050608</v>
      </c>
      <c r="AL117" s="889"/>
      <c r="AM117" s="889"/>
      <c r="AN117" s="889"/>
      <c r="AO117" s="890"/>
      <c r="AP117" s="892"/>
      <c r="AQ117" s="893"/>
      <c r="AR117" s="893"/>
      <c r="AS117" s="893"/>
      <c r="AT117" s="894"/>
      <c r="AU117" s="915"/>
      <c r="AV117" s="916"/>
      <c r="AW117" s="916"/>
      <c r="AX117" s="916"/>
      <c r="AY117" s="916"/>
      <c r="AZ117" s="849" t="s">
        <v>450</v>
      </c>
      <c r="BA117" s="850"/>
      <c r="BB117" s="850"/>
      <c r="BC117" s="850"/>
      <c r="BD117" s="850"/>
      <c r="BE117" s="850"/>
      <c r="BF117" s="850"/>
      <c r="BG117" s="850"/>
      <c r="BH117" s="850"/>
      <c r="BI117" s="850"/>
      <c r="BJ117" s="850"/>
      <c r="BK117" s="850"/>
      <c r="BL117" s="850"/>
      <c r="BM117" s="850"/>
      <c r="BN117" s="850"/>
      <c r="BO117" s="850"/>
      <c r="BP117" s="851"/>
      <c r="BQ117" s="802" t="s">
        <v>451</v>
      </c>
      <c r="BR117" s="803"/>
      <c r="BS117" s="803"/>
      <c r="BT117" s="803"/>
      <c r="BU117" s="803"/>
      <c r="BV117" s="803" t="s">
        <v>452</v>
      </c>
      <c r="BW117" s="803"/>
      <c r="BX117" s="803"/>
      <c r="BY117" s="803"/>
      <c r="BZ117" s="803"/>
      <c r="CA117" s="803" t="s">
        <v>452</v>
      </c>
      <c r="CB117" s="803"/>
      <c r="CC117" s="803"/>
      <c r="CD117" s="803"/>
      <c r="CE117" s="803"/>
      <c r="CF117" s="861" t="s">
        <v>234</v>
      </c>
      <c r="CG117" s="862"/>
      <c r="CH117" s="862"/>
      <c r="CI117" s="862"/>
      <c r="CJ117" s="862"/>
      <c r="CK117" s="910"/>
      <c r="CL117" s="807"/>
      <c r="CM117" s="801" t="s">
        <v>453</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65" t="s">
        <v>451</v>
      </c>
      <c r="DH117" s="766"/>
      <c r="DI117" s="766"/>
      <c r="DJ117" s="766"/>
      <c r="DK117" s="767"/>
      <c r="DL117" s="768" t="s">
        <v>454</v>
      </c>
      <c r="DM117" s="766"/>
      <c r="DN117" s="766"/>
      <c r="DO117" s="766"/>
      <c r="DP117" s="767"/>
      <c r="DQ117" s="768" t="s">
        <v>454</v>
      </c>
      <c r="DR117" s="766"/>
      <c r="DS117" s="766"/>
      <c r="DT117" s="766"/>
      <c r="DU117" s="767"/>
      <c r="DV117" s="810" t="s">
        <v>451</v>
      </c>
      <c r="DW117" s="811"/>
      <c r="DX117" s="811"/>
      <c r="DY117" s="811"/>
      <c r="DZ117" s="812"/>
    </row>
    <row r="118" spans="1:130" s="211" customFormat="1" ht="26.25" customHeight="1">
      <c r="A118" s="881" t="s">
        <v>422</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4" t="s">
        <v>420</v>
      </c>
      <c r="AB118" s="882"/>
      <c r="AC118" s="882"/>
      <c r="AD118" s="882"/>
      <c r="AE118" s="883"/>
      <c r="AF118" s="884" t="s">
        <v>301</v>
      </c>
      <c r="AG118" s="882"/>
      <c r="AH118" s="882"/>
      <c r="AI118" s="882"/>
      <c r="AJ118" s="883"/>
      <c r="AK118" s="884" t="s">
        <v>300</v>
      </c>
      <c r="AL118" s="882"/>
      <c r="AM118" s="882"/>
      <c r="AN118" s="882"/>
      <c r="AO118" s="883"/>
      <c r="AP118" s="885" t="s">
        <v>421</v>
      </c>
      <c r="AQ118" s="886"/>
      <c r="AR118" s="886"/>
      <c r="AS118" s="886"/>
      <c r="AT118" s="887"/>
      <c r="AU118" s="915"/>
      <c r="AV118" s="916"/>
      <c r="AW118" s="916"/>
      <c r="AX118" s="916"/>
      <c r="AY118" s="916"/>
      <c r="AZ118" s="824" t="s">
        <v>455</v>
      </c>
      <c r="BA118" s="825"/>
      <c r="BB118" s="825"/>
      <c r="BC118" s="825"/>
      <c r="BD118" s="825"/>
      <c r="BE118" s="825"/>
      <c r="BF118" s="825"/>
      <c r="BG118" s="825"/>
      <c r="BH118" s="825"/>
      <c r="BI118" s="825"/>
      <c r="BJ118" s="825"/>
      <c r="BK118" s="825"/>
      <c r="BL118" s="825"/>
      <c r="BM118" s="825"/>
      <c r="BN118" s="825"/>
      <c r="BO118" s="825"/>
      <c r="BP118" s="826"/>
      <c r="BQ118" s="865" t="s">
        <v>454</v>
      </c>
      <c r="BR118" s="831"/>
      <c r="BS118" s="831"/>
      <c r="BT118" s="831"/>
      <c r="BU118" s="831"/>
      <c r="BV118" s="831" t="s">
        <v>456</v>
      </c>
      <c r="BW118" s="831"/>
      <c r="BX118" s="831"/>
      <c r="BY118" s="831"/>
      <c r="BZ118" s="831"/>
      <c r="CA118" s="831" t="s">
        <v>451</v>
      </c>
      <c r="CB118" s="831"/>
      <c r="CC118" s="831"/>
      <c r="CD118" s="831"/>
      <c r="CE118" s="831"/>
      <c r="CF118" s="861" t="s">
        <v>454</v>
      </c>
      <c r="CG118" s="862"/>
      <c r="CH118" s="862"/>
      <c r="CI118" s="862"/>
      <c r="CJ118" s="862"/>
      <c r="CK118" s="910"/>
      <c r="CL118" s="807"/>
      <c r="CM118" s="801" t="s">
        <v>457</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65" t="s">
        <v>451</v>
      </c>
      <c r="DH118" s="766"/>
      <c r="DI118" s="766"/>
      <c r="DJ118" s="766"/>
      <c r="DK118" s="767"/>
      <c r="DL118" s="768" t="s">
        <v>451</v>
      </c>
      <c r="DM118" s="766"/>
      <c r="DN118" s="766"/>
      <c r="DO118" s="766"/>
      <c r="DP118" s="767"/>
      <c r="DQ118" s="768" t="s">
        <v>451</v>
      </c>
      <c r="DR118" s="766"/>
      <c r="DS118" s="766"/>
      <c r="DT118" s="766"/>
      <c r="DU118" s="767"/>
      <c r="DV118" s="810" t="s">
        <v>429</v>
      </c>
      <c r="DW118" s="811"/>
      <c r="DX118" s="811"/>
      <c r="DY118" s="811"/>
      <c r="DZ118" s="812"/>
    </row>
    <row r="119" spans="1:130" s="211" customFormat="1" ht="26.25" customHeight="1">
      <c r="A119" s="804" t="s">
        <v>425</v>
      </c>
      <c r="B119" s="805"/>
      <c r="C119" s="846" t="s">
        <v>426</v>
      </c>
      <c r="D119" s="794"/>
      <c r="E119" s="794"/>
      <c r="F119" s="794"/>
      <c r="G119" s="794"/>
      <c r="H119" s="794"/>
      <c r="I119" s="794"/>
      <c r="J119" s="794"/>
      <c r="K119" s="794"/>
      <c r="L119" s="794"/>
      <c r="M119" s="794"/>
      <c r="N119" s="794"/>
      <c r="O119" s="794"/>
      <c r="P119" s="794"/>
      <c r="Q119" s="794"/>
      <c r="R119" s="794"/>
      <c r="S119" s="794"/>
      <c r="T119" s="794"/>
      <c r="U119" s="794"/>
      <c r="V119" s="794"/>
      <c r="W119" s="794"/>
      <c r="X119" s="794"/>
      <c r="Y119" s="794"/>
      <c r="Z119" s="795"/>
      <c r="AA119" s="874" t="s">
        <v>234</v>
      </c>
      <c r="AB119" s="875"/>
      <c r="AC119" s="875"/>
      <c r="AD119" s="875"/>
      <c r="AE119" s="876"/>
      <c r="AF119" s="877" t="s">
        <v>451</v>
      </c>
      <c r="AG119" s="875"/>
      <c r="AH119" s="875"/>
      <c r="AI119" s="875"/>
      <c r="AJ119" s="876"/>
      <c r="AK119" s="877" t="s">
        <v>234</v>
      </c>
      <c r="AL119" s="875"/>
      <c r="AM119" s="875"/>
      <c r="AN119" s="875"/>
      <c r="AO119" s="876"/>
      <c r="AP119" s="878" t="s">
        <v>454</v>
      </c>
      <c r="AQ119" s="879"/>
      <c r="AR119" s="879"/>
      <c r="AS119" s="879"/>
      <c r="AT119" s="880"/>
      <c r="AU119" s="917"/>
      <c r="AV119" s="918"/>
      <c r="AW119" s="918"/>
      <c r="AX119" s="918"/>
      <c r="AY119" s="918"/>
      <c r="AZ119" s="235" t="s">
        <v>183</v>
      </c>
      <c r="BA119" s="235"/>
      <c r="BB119" s="235"/>
      <c r="BC119" s="235"/>
      <c r="BD119" s="235"/>
      <c r="BE119" s="235"/>
      <c r="BF119" s="235"/>
      <c r="BG119" s="235"/>
      <c r="BH119" s="235"/>
      <c r="BI119" s="235"/>
      <c r="BJ119" s="235"/>
      <c r="BK119" s="235"/>
      <c r="BL119" s="235"/>
      <c r="BM119" s="235"/>
      <c r="BN119" s="235"/>
      <c r="BO119" s="863" t="s">
        <v>458</v>
      </c>
      <c r="BP119" s="864"/>
      <c r="BQ119" s="865">
        <v>12746137</v>
      </c>
      <c r="BR119" s="831"/>
      <c r="BS119" s="831"/>
      <c r="BT119" s="831"/>
      <c r="BU119" s="831"/>
      <c r="BV119" s="831">
        <v>18886829</v>
      </c>
      <c r="BW119" s="831"/>
      <c r="BX119" s="831"/>
      <c r="BY119" s="831"/>
      <c r="BZ119" s="831"/>
      <c r="CA119" s="831">
        <v>17776598</v>
      </c>
      <c r="CB119" s="831"/>
      <c r="CC119" s="831"/>
      <c r="CD119" s="831"/>
      <c r="CE119" s="831"/>
      <c r="CF119" s="734"/>
      <c r="CG119" s="735"/>
      <c r="CH119" s="735"/>
      <c r="CI119" s="735"/>
      <c r="CJ119" s="820"/>
      <c r="CK119" s="911"/>
      <c r="CL119" s="809"/>
      <c r="CM119" s="824" t="s">
        <v>459</v>
      </c>
      <c r="CN119" s="825"/>
      <c r="CO119" s="825"/>
      <c r="CP119" s="825"/>
      <c r="CQ119" s="825"/>
      <c r="CR119" s="825"/>
      <c r="CS119" s="825"/>
      <c r="CT119" s="825"/>
      <c r="CU119" s="825"/>
      <c r="CV119" s="825"/>
      <c r="CW119" s="825"/>
      <c r="CX119" s="825"/>
      <c r="CY119" s="825"/>
      <c r="CZ119" s="825"/>
      <c r="DA119" s="825"/>
      <c r="DB119" s="825"/>
      <c r="DC119" s="825"/>
      <c r="DD119" s="825"/>
      <c r="DE119" s="825"/>
      <c r="DF119" s="826"/>
      <c r="DG119" s="749" t="s">
        <v>429</v>
      </c>
      <c r="DH119" s="750"/>
      <c r="DI119" s="750"/>
      <c r="DJ119" s="750"/>
      <c r="DK119" s="751"/>
      <c r="DL119" s="752" t="s">
        <v>234</v>
      </c>
      <c r="DM119" s="750"/>
      <c r="DN119" s="750"/>
      <c r="DO119" s="750"/>
      <c r="DP119" s="751"/>
      <c r="DQ119" s="752" t="s">
        <v>456</v>
      </c>
      <c r="DR119" s="750"/>
      <c r="DS119" s="750"/>
      <c r="DT119" s="750"/>
      <c r="DU119" s="751"/>
      <c r="DV119" s="834" t="s">
        <v>456</v>
      </c>
      <c r="DW119" s="835"/>
      <c r="DX119" s="835"/>
      <c r="DY119" s="835"/>
      <c r="DZ119" s="836"/>
    </row>
    <row r="120" spans="1:130" s="211" customFormat="1" ht="26.25" customHeight="1">
      <c r="A120" s="806"/>
      <c r="B120" s="807"/>
      <c r="C120" s="801" t="s">
        <v>432</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65" t="s">
        <v>454</v>
      </c>
      <c r="AB120" s="766"/>
      <c r="AC120" s="766"/>
      <c r="AD120" s="766"/>
      <c r="AE120" s="767"/>
      <c r="AF120" s="768" t="s">
        <v>454</v>
      </c>
      <c r="AG120" s="766"/>
      <c r="AH120" s="766"/>
      <c r="AI120" s="766"/>
      <c r="AJ120" s="767"/>
      <c r="AK120" s="768" t="s">
        <v>454</v>
      </c>
      <c r="AL120" s="766"/>
      <c r="AM120" s="766"/>
      <c r="AN120" s="766"/>
      <c r="AO120" s="767"/>
      <c r="AP120" s="810" t="s">
        <v>456</v>
      </c>
      <c r="AQ120" s="811"/>
      <c r="AR120" s="811"/>
      <c r="AS120" s="811"/>
      <c r="AT120" s="812"/>
      <c r="AU120" s="866" t="s">
        <v>460</v>
      </c>
      <c r="AV120" s="867"/>
      <c r="AW120" s="867"/>
      <c r="AX120" s="867"/>
      <c r="AY120" s="868"/>
      <c r="AZ120" s="846" t="s">
        <v>461</v>
      </c>
      <c r="BA120" s="794"/>
      <c r="BB120" s="794"/>
      <c r="BC120" s="794"/>
      <c r="BD120" s="794"/>
      <c r="BE120" s="794"/>
      <c r="BF120" s="794"/>
      <c r="BG120" s="794"/>
      <c r="BH120" s="794"/>
      <c r="BI120" s="794"/>
      <c r="BJ120" s="794"/>
      <c r="BK120" s="794"/>
      <c r="BL120" s="794"/>
      <c r="BM120" s="794"/>
      <c r="BN120" s="794"/>
      <c r="BO120" s="794"/>
      <c r="BP120" s="795"/>
      <c r="BQ120" s="847">
        <v>579419</v>
      </c>
      <c r="BR120" s="828"/>
      <c r="BS120" s="828"/>
      <c r="BT120" s="828"/>
      <c r="BU120" s="828"/>
      <c r="BV120" s="828">
        <v>763620</v>
      </c>
      <c r="BW120" s="828"/>
      <c r="BX120" s="828"/>
      <c r="BY120" s="828"/>
      <c r="BZ120" s="828"/>
      <c r="CA120" s="828">
        <v>637903</v>
      </c>
      <c r="CB120" s="828"/>
      <c r="CC120" s="828"/>
      <c r="CD120" s="828"/>
      <c r="CE120" s="828"/>
      <c r="CF120" s="852">
        <v>18.7</v>
      </c>
      <c r="CG120" s="853"/>
      <c r="CH120" s="853"/>
      <c r="CI120" s="853"/>
      <c r="CJ120" s="853"/>
      <c r="CK120" s="854" t="s">
        <v>462</v>
      </c>
      <c r="CL120" s="838"/>
      <c r="CM120" s="838"/>
      <c r="CN120" s="838"/>
      <c r="CO120" s="839"/>
      <c r="CP120" s="858" t="s">
        <v>463</v>
      </c>
      <c r="CQ120" s="859"/>
      <c r="CR120" s="859"/>
      <c r="CS120" s="859"/>
      <c r="CT120" s="859"/>
      <c r="CU120" s="859"/>
      <c r="CV120" s="859"/>
      <c r="CW120" s="859"/>
      <c r="CX120" s="859"/>
      <c r="CY120" s="859"/>
      <c r="CZ120" s="859"/>
      <c r="DA120" s="859"/>
      <c r="DB120" s="859"/>
      <c r="DC120" s="859"/>
      <c r="DD120" s="859"/>
      <c r="DE120" s="859"/>
      <c r="DF120" s="860"/>
      <c r="DG120" s="847" t="s">
        <v>454</v>
      </c>
      <c r="DH120" s="828"/>
      <c r="DI120" s="828"/>
      <c r="DJ120" s="828"/>
      <c r="DK120" s="828"/>
      <c r="DL120" s="828" t="s">
        <v>464</v>
      </c>
      <c r="DM120" s="828"/>
      <c r="DN120" s="828"/>
      <c r="DO120" s="828"/>
      <c r="DP120" s="828"/>
      <c r="DQ120" s="828">
        <v>3938678</v>
      </c>
      <c r="DR120" s="828"/>
      <c r="DS120" s="828"/>
      <c r="DT120" s="828"/>
      <c r="DU120" s="828"/>
      <c r="DV120" s="829">
        <v>115.5</v>
      </c>
      <c r="DW120" s="829"/>
      <c r="DX120" s="829"/>
      <c r="DY120" s="829"/>
      <c r="DZ120" s="830"/>
    </row>
    <row r="121" spans="1:130" s="211" customFormat="1" ht="26.25" customHeight="1">
      <c r="A121" s="806"/>
      <c r="B121" s="807"/>
      <c r="C121" s="849" t="s">
        <v>465</v>
      </c>
      <c r="D121" s="850"/>
      <c r="E121" s="850"/>
      <c r="F121" s="850"/>
      <c r="G121" s="850"/>
      <c r="H121" s="850"/>
      <c r="I121" s="850"/>
      <c r="J121" s="850"/>
      <c r="K121" s="850"/>
      <c r="L121" s="850"/>
      <c r="M121" s="850"/>
      <c r="N121" s="850"/>
      <c r="O121" s="850"/>
      <c r="P121" s="850"/>
      <c r="Q121" s="850"/>
      <c r="R121" s="850"/>
      <c r="S121" s="850"/>
      <c r="T121" s="850"/>
      <c r="U121" s="850"/>
      <c r="V121" s="850"/>
      <c r="W121" s="850"/>
      <c r="X121" s="850"/>
      <c r="Y121" s="850"/>
      <c r="Z121" s="851"/>
      <c r="AA121" s="765" t="s">
        <v>456</v>
      </c>
      <c r="AB121" s="766"/>
      <c r="AC121" s="766"/>
      <c r="AD121" s="766"/>
      <c r="AE121" s="767"/>
      <c r="AF121" s="768" t="s">
        <v>466</v>
      </c>
      <c r="AG121" s="766"/>
      <c r="AH121" s="766"/>
      <c r="AI121" s="766"/>
      <c r="AJ121" s="767"/>
      <c r="AK121" s="768" t="s">
        <v>456</v>
      </c>
      <c r="AL121" s="766"/>
      <c r="AM121" s="766"/>
      <c r="AN121" s="766"/>
      <c r="AO121" s="767"/>
      <c r="AP121" s="810" t="s">
        <v>451</v>
      </c>
      <c r="AQ121" s="811"/>
      <c r="AR121" s="811"/>
      <c r="AS121" s="811"/>
      <c r="AT121" s="812"/>
      <c r="AU121" s="869"/>
      <c r="AV121" s="870"/>
      <c r="AW121" s="870"/>
      <c r="AX121" s="870"/>
      <c r="AY121" s="871"/>
      <c r="AZ121" s="801" t="s">
        <v>467</v>
      </c>
      <c r="BA121" s="738"/>
      <c r="BB121" s="738"/>
      <c r="BC121" s="738"/>
      <c r="BD121" s="738"/>
      <c r="BE121" s="738"/>
      <c r="BF121" s="738"/>
      <c r="BG121" s="738"/>
      <c r="BH121" s="738"/>
      <c r="BI121" s="738"/>
      <c r="BJ121" s="738"/>
      <c r="BK121" s="738"/>
      <c r="BL121" s="738"/>
      <c r="BM121" s="738"/>
      <c r="BN121" s="738"/>
      <c r="BO121" s="738"/>
      <c r="BP121" s="739"/>
      <c r="BQ121" s="802">
        <v>131599</v>
      </c>
      <c r="BR121" s="803"/>
      <c r="BS121" s="803"/>
      <c r="BT121" s="803"/>
      <c r="BU121" s="803"/>
      <c r="BV121" s="803">
        <v>6735892</v>
      </c>
      <c r="BW121" s="803"/>
      <c r="BX121" s="803"/>
      <c r="BY121" s="803"/>
      <c r="BZ121" s="803"/>
      <c r="CA121" s="803">
        <v>6712159</v>
      </c>
      <c r="CB121" s="803"/>
      <c r="CC121" s="803"/>
      <c r="CD121" s="803"/>
      <c r="CE121" s="803"/>
      <c r="CF121" s="861">
        <v>196.8</v>
      </c>
      <c r="CG121" s="862"/>
      <c r="CH121" s="862"/>
      <c r="CI121" s="862"/>
      <c r="CJ121" s="862"/>
      <c r="CK121" s="855"/>
      <c r="CL121" s="841"/>
      <c r="CM121" s="841"/>
      <c r="CN121" s="841"/>
      <c r="CO121" s="842"/>
      <c r="CP121" s="821" t="s">
        <v>468</v>
      </c>
      <c r="CQ121" s="822"/>
      <c r="CR121" s="822"/>
      <c r="CS121" s="822"/>
      <c r="CT121" s="822"/>
      <c r="CU121" s="822"/>
      <c r="CV121" s="822"/>
      <c r="CW121" s="822"/>
      <c r="CX121" s="822"/>
      <c r="CY121" s="822"/>
      <c r="CZ121" s="822"/>
      <c r="DA121" s="822"/>
      <c r="DB121" s="822"/>
      <c r="DC121" s="822"/>
      <c r="DD121" s="822"/>
      <c r="DE121" s="822"/>
      <c r="DF121" s="823"/>
      <c r="DG121" s="802">
        <v>1294</v>
      </c>
      <c r="DH121" s="803"/>
      <c r="DI121" s="803"/>
      <c r="DJ121" s="803"/>
      <c r="DK121" s="803"/>
      <c r="DL121" s="803">
        <v>1248</v>
      </c>
      <c r="DM121" s="803"/>
      <c r="DN121" s="803"/>
      <c r="DO121" s="803"/>
      <c r="DP121" s="803"/>
      <c r="DQ121" s="803">
        <v>1201</v>
      </c>
      <c r="DR121" s="803"/>
      <c r="DS121" s="803"/>
      <c r="DT121" s="803"/>
      <c r="DU121" s="803"/>
      <c r="DV121" s="780">
        <v>0</v>
      </c>
      <c r="DW121" s="780"/>
      <c r="DX121" s="780"/>
      <c r="DY121" s="780"/>
      <c r="DZ121" s="781"/>
    </row>
    <row r="122" spans="1:130" s="211" customFormat="1" ht="26.25" customHeight="1">
      <c r="A122" s="806"/>
      <c r="B122" s="807"/>
      <c r="C122" s="801" t="s">
        <v>442</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65" t="s">
        <v>234</v>
      </c>
      <c r="AB122" s="766"/>
      <c r="AC122" s="766"/>
      <c r="AD122" s="766"/>
      <c r="AE122" s="767"/>
      <c r="AF122" s="768" t="s">
        <v>234</v>
      </c>
      <c r="AG122" s="766"/>
      <c r="AH122" s="766"/>
      <c r="AI122" s="766"/>
      <c r="AJ122" s="767"/>
      <c r="AK122" s="768" t="s">
        <v>429</v>
      </c>
      <c r="AL122" s="766"/>
      <c r="AM122" s="766"/>
      <c r="AN122" s="766"/>
      <c r="AO122" s="767"/>
      <c r="AP122" s="810" t="s">
        <v>451</v>
      </c>
      <c r="AQ122" s="811"/>
      <c r="AR122" s="811"/>
      <c r="AS122" s="811"/>
      <c r="AT122" s="812"/>
      <c r="AU122" s="869"/>
      <c r="AV122" s="870"/>
      <c r="AW122" s="870"/>
      <c r="AX122" s="870"/>
      <c r="AY122" s="871"/>
      <c r="AZ122" s="824" t="s">
        <v>469</v>
      </c>
      <c r="BA122" s="825"/>
      <c r="BB122" s="825"/>
      <c r="BC122" s="825"/>
      <c r="BD122" s="825"/>
      <c r="BE122" s="825"/>
      <c r="BF122" s="825"/>
      <c r="BG122" s="825"/>
      <c r="BH122" s="825"/>
      <c r="BI122" s="825"/>
      <c r="BJ122" s="825"/>
      <c r="BK122" s="825"/>
      <c r="BL122" s="825"/>
      <c r="BM122" s="825"/>
      <c r="BN122" s="825"/>
      <c r="BO122" s="825"/>
      <c r="BP122" s="826"/>
      <c r="BQ122" s="865">
        <v>8023537</v>
      </c>
      <c r="BR122" s="831"/>
      <c r="BS122" s="831"/>
      <c r="BT122" s="831"/>
      <c r="BU122" s="831"/>
      <c r="BV122" s="831">
        <v>8153101</v>
      </c>
      <c r="BW122" s="831"/>
      <c r="BX122" s="831"/>
      <c r="BY122" s="831"/>
      <c r="BZ122" s="831"/>
      <c r="CA122" s="831">
        <v>7933809</v>
      </c>
      <c r="CB122" s="831"/>
      <c r="CC122" s="831"/>
      <c r="CD122" s="831"/>
      <c r="CE122" s="831"/>
      <c r="CF122" s="832">
        <v>232.6</v>
      </c>
      <c r="CG122" s="833"/>
      <c r="CH122" s="833"/>
      <c r="CI122" s="833"/>
      <c r="CJ122" s="833"/>
      <c r="CK122" s="855"/>
      <c r="CL122" s="841"/>
      <c r="CM122" s="841"/>
      <c r="CN122" s="841"/>
      <c r="CO122" s="842"/>
      <c r="CP122" s="821" t="s">
        <v>470</v>
      </c>
      <c r="CQ122" s="822"/>
      <c r="CR122" s="822"/>
      <c r="CS122" s="822"/>
      <c r="CT122" s="822"/>
      <c r="CU122" s="822"/>
      <c r="CV122" s="822"/>
      <c r="CW122" s="822"/>
      <c r="CX122" s="822"/>
      <c r="CY122" s="822"/>
      <c r="CZ122" s="822"/>
      <c r="DA122" s="822"/>
      <c r="DB122" s="822"/>
      <c r="DC122" s="822"/>
      <c r="DD122" s="822"/>
      <c r="DE122" s="822"/>
      <c r="DF122" s="823"/>
      <c r="DG122" s="802" t="s">
        <v>456</v>
      </c>
      <c r="DH122" s="803"/>
      <c r="DI122" s="803"/>
      <c r="DJ122" s="803"/>
      <c r="DK122" s="803"/>
      <c r="DL122" s="803" t="s">
        <v>456</v>
      </c>
      <c r="DM122" s="803"/>
      <c r="DN122" s="803"/>
      <c r="DO122" s="803"/>
      <c r="DP122" s="803"/>
      <c r="DQ122" s="803" t="s">
        <v>454</v>
      </c>
      <c r="DR122" s="803"/>
      <c r="DS122" s="803"/>
      <c r="DT122" s="803"/>
      <c r="DU122" s="803"/>
      <c r="DV122" s="780" t="s">
        <v>234</v>
      </c>
      <c r="DW122" s="780"/>
      <c r="DX122" s="780"/>
      <c r="DY122" s="780"/>
      <c r="DZ122" s="781"/>
    </row>
    <row r="123" spans="1:130" s="211" customFormat="1" ht="26.25" customHeight="1">
      <c r="A123" s="806"/>
      <c r="B123" s="807"/>
      <c r="C123" s="801" t="s">
        <v>448</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65" t="s">
        <v>454</v>
      </c>
      <c r="AB123" s="766"/>
      <c r="AC123" s="766"/>
      <c r="AD123" s="766"/>
      <c r="AE123" s="767"/>
      <c r="AF123" s="768" t="s">
        <v>471</v>
      </c>
      <c r="AG123" s="766"/>
      <c r="AH123" s="766"/>
      <c r="AI123" s="766"/>
      <c r="AJ123" s="767"/>
      <c r="AK123" s="768" t="s">
        <v>234</v>
      </c>
      <c r="AL123" s="766"/>
      <c r="AM123" s="766"/>
      <c r="AN123" s="766"/>
      <c r="AO123" s="767"/>
      <c r="AP123" s="810" t="s">
        <v>234</v>
      </c>
      <c r="AQ123" s="811"/>
      <c r="AR123" s="811"/>
      <c r="AS123" s="811"/>
      <c r="AT123" s="812"/>
      <c r="AU123" s="872"/>
      <c r="AV123" s="873"/>
      <c r="AW123" s="873"/>
      <c r="AX123" s="873"/>
      <c r="AY123" s="873"/>
      <c r="AZ123" s="235" t="s">
        <v>183</v>
      </c>
      <c r="BA123" s="235"/>
      <c r="BB123" s="235"/>
      <c r="BC123" s="235"/>
      <c r="BD123" s="235"/>
      <c r="BE123" s="235"/>
      <c r="BF123" s="235"/>
      <c r="BG123" s="235"/>
      <c r="BH123" s="235"/>
      <c r="BI123" s="235"/>
      <c r="BJ123" s="235"/>
      <c r="BK123" s="235"/>
      <c r="BL123" s="235"/>
      <c r="BM123" s="235"/>
      <c r="BN123" s="235"/>
      <c r="BO123" s="863" t="s">
        <v>472</v>
      </c>
      <c r="BP123" s="864"/>
      <c r="BQ123" s="818">
        <v>8734555</v>
      </c>
      <c r="BR123" s="819"/>
      <c r="BS123" s="819"/>
      <c r="BT123" s="819"/>
      <c r="BU123" s="819"/>
      <c r="BV123" s="819">
        <v>15652613</v>
      </c>
      <c r="BW123" s="819"/>
      <c r="BX123" s="819"/>
      <c r="BY123" s="819"/>
      <c r="BZ123" s="819"/>
      <c r="CA123" s="819">
        <v>15283871</v>
      </c>
      <c r="CB123" s="819"/>
      <c r="CC123" s="819"/>
      <c r="CD123" s="819"/>
      <c r="CE123" s="819"/>
      <c r="CF123" s="734"/>
      <c r="CG123" s="735"/>
      <c r="CH123" s="735"/>
      <c r="CI123" s="735"/>
      <c r="CJ123" s="820"/>
      <c r="CK123" s="855"/>
      <c r="CL123" s="841"/>
      <c r="CM123" s="841"/>
      <c r="CN123" s="841"/>
      <c r="CO123" s="842"/>
      <c r="CP123" s="821" t="s">
        <v>473</v>
      </c>
      <c r="CQ123" s="822"/>
      <c r="CR123" s="822"/>
      <c r="CS123" s="822"/>
      <c r="CT123" s="822"/>
      <c r="CU123" s="822"/>
      <c r="CV123" s="822"/>
      <c r="CW123" s="822"/>
      <c r="CX123" s="822"/>
      <c r="CY123" s="822"/>
      <c r="CZ123" s="822"/>
      <c r="DA123" s="822"/>
      <c r="DB123" s="822"/>
      <c r="DC123" s="822"/>
      <c r="DD123" s="822"/>
      <c r="DE123" s="822"/>
      <c r="DF123" s="823"/>
      <c r="DG123" s="765" t="s">
        <v>451</v>
      </c>
      <c r="DH123" s="766"/>
      <c r="DI123" s="766"/>
      <c r="DJ123" s="766"/>
      <c r="DK123" s="767"/>
      <c r="DL123" s="768" t="s">
        <v>454</v>
      </c>
      <c r="DM123" s="766"/>
      <c r="DN123" s="766"/>
      <c r="DO123" s="766"/>
      <c r="DP123" s="767"/>
      <c r="DQ123" s="768" t="s">
        <v>454</v>
      </c>
      <c r="DR123" s="766"/>
      <c r="DS123" s="766"/>
      <c r="DT123" s="766"/>
      <c r="DU123" s="767"/>
      <c r="DV123" s="810" t="s">
        <v>454</v>
      </c>
      <c r="DW123" s="811"/>
      <c r="DX123" s="811"/>
      <c r="DY123" s="811"/>
      <c r="DZ123" s="812"/>
    </row>
    <row r="124" spans="1:130" s="211" customFormat="1" ht="26.25" customHeight="1" thickBot="1">
      <c r="A124" s="806"/>
      <c r="B124" s="807"/>
      <c r="C124" s="801" t="s">
        <v>453</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65" t="s">
        <v>452</v>
      </c>
      <c r="AB124" s="766"/>
      <c r="AC124" s="766"/>
      <c r="AD124" s="766"/>
      <c r="AE124" s="767"/>
      <c r="AF124" s="768" t="s">
        <v>234</v>
      </c>
      <c r="AG124" s="766"/>
      <c r="AH124" s="766"/>
      <c r="AI124" s="766"/>
      <c r="AJ124" s="767"/>
      <c r="AK124" s="768" t="s">
        <v>454</v>
      </c>
      <c r="AL124" s="766"/>
      <c r="AM124" s="766"/>
      <c r="AN124" s="766"/>
      <c r="AO124" s="767"/>
      <c r="AP124" s="810" t="s">
        <v>234</v>
      </c>
      <c r="AQ124" s="811"/>
      <c r="AR124" s="811"/>
      <c r="AS124" s="811"/>
      <c r="AT124" s="812"/>
      <c r="AU124" s="813" t="s">
        <v>474</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v>116.3</v>
      </c>
      <c r="BR124" s="817"/>
      <c r="BS124" s="817"/>
      <c r="BT124" s="817"/>
      <c r="BU124" s="817"/>
      <c r="BV124" s="817">
        <v>95.9</v>
      </c>
      <c r="BW124" s="817"/>
      <c r="BX124" s="817"/>
      <c r="BY124" s="817"/>
      <c r="BZ124" s="817"/>
      <c r="CA124" s="817">
        <v>73</v>
      </c>
      <c r="CB124" s="817"/>
      <c r="CC124" s="817"/>
      <c r="CD124" s="817"/>
      <c r="CE124" s="817"/>
      <c r="CF124" s="712"/>
      <c r="CG124" s="713"/>
      <c r="CH124" s="713"/>
      <c r="CI124" s="713"/>
      <c r="CJ124" s="848"/>
      <c r="CK124" s="856"/>
      <c r="CL124" s="856"/>
      <c r="CM124" s="856"/>
      <c r="CN124" s="856"/>
      <c r="CO124" s="857"/>
      <c r="CP124" s="821" t="s">
        <v>475</v>
      </c>
      <c r="CQ124" s="822"/>
      <c r="CR124" s="822"/>
      <c r="CS124" s="822"/>
      <c r="CT124" s="822"/>
      <c r="CU124" s="822"/>
      <c r="CV124" s="822"/>
      <c r="CW124" s="822"/>
      <c r="CX124" s="822"/>
      <c r="CY124" s="822"/>
      <c r="CZ124" s="822"/>
      <c r="DA124" s="822"/>
      <c r="DB124" s="822"/>
      <c r="DC124" s="822"/>
      <c r="DD124" s="822"/>
      <c r="DE124" s="822"/>
      <c r="DF124" s="823"/>
      <c r="DG124" s="749">
        <v>5589285</v>
      </c>
      <c r="DH124" s="750"/>
      <c r="DI124" s="750"/>
      <c r="DJ124" s="750"/>
      <c r="DK124" s="751"/>
      <c r="DL124" s="752">
        <v>4981472</v>
      </c>
      <c r="DM124" s="750"/>
      <c r="DN124" s="750"/>
      <c r="DO124" s="750"/>
      <c r="DP124" s="751"/>
      <c r="DQ124" s="752" t="s">
        <v>456</v>
      </c>
      <c r="DR124" s="750"/>
      <c r="DS124" s="750"/>
      <c r="DT124" s="750"/>
      <c r="DU124" s="751"/>
      <c r="DV124" s="834" t="s">
        <v>454</v>
      </c>
      <c r="DW124" s="835"/>
      <c r="DX124" s="835"/>
      <c r="DY124" s="835"/>
      <c r="DZ124" s="836"/>
    </row>
    <row r="125" spans="1:130" s="211" customFormat="1" ht="26.25" customHeight="1">
      <c r="A125" s="806"/>
      <c r="B125" s="807"/>
      <c r="C125" s="801" t="s">
        <v>457</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65" t="s">
        <v>234</v>
      </c>
      <c r="AB125" s="766"/>
      <c r="AC125" s="766"/>
      <c r="AD125" s="766"/>
      <c r="AE125" s="767"/>
      <c r="AF125" s="768" t="s">
        <v>464</v>
      </c>
      <c r="AG125" s="766"/>
      <c r="AH125" s="766"/>
      <c r="AI125" s="766"/>
      <c r="AJ125" s="767"/>
      <c r="AK125" s="768" t="s">
        <v>452</v>
      </c>
      <c r="AL125" s="766"/>
      <c r="AM125" s="766"/>
      <c r="AN125" s="766"/>
      <c r="AO125" s="767"/>
      <c r="AP125" s="810" t="s">
        <v>234</v>
      </c>
      <c r="AQ125" s="811"/>
      <c r="AR125" s="811"/>
      <c r="AS125" s="811"/>
      <c r="AT125" s="81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7" t="s">
        <v>476</v>
      </c>
      <c r="CL125" s="838"/>
      <c r="CM125" s="838"/>
      <c r="CN125" s="838"/>
      <c r="CO125" s="839"/>
      <c r="CP125" s="846" t="s">
        <v>477</v>
      </c>
      <c r="CQ125" s="794"/>
      <c r="CR125" s="794"/>
      <c r="CS125" s="794"/>
      <c r="CT125" s="794"/>
      <c r="CU125" s="794"/>
      <c r="CV125" s="794"/>
      <c r="CW125" s="794"/>
      <c r="CX125" s="794"/>
      <c r="CY125" s="794"/>
      <c r="CZ125" s="794"/>
      <c r="DA125" s="794"/>
      <c r="DB125" s="794"/>
      <c r="DC125" s="794"/>
      <c r="DD125" s="794"/>
      <c r="DE125" s="794"/>
      <c r="DF125" s="795"/>
      <c r="DG125" s="847" t="s">
        <v>456</v>
      </c>
      <c r="DH125" s="828"/>
      <c r="DI125" s="828"/>
      <c r="DJ125" s="828"/>
      <c r="DK125" s="828"/>
      <c r="DL125" s="828" t="s">
        <v>451</v>
      </c>
      <c r="DM125" s="828"/>
      <c r="DN125" s="828"/>
      <c r="DO125" s="828"/>
      <c r="DP125" s="828"/>
      <c r="DQ125" s="828" t="s">
        <v>452</v>
      </c>
      <c r="DR125" s="828"/>
      <c r="DS125" s="828"/>
      <c r="DT125" s="828"/>
      <c r="DU125" s="828"/>
      <c r="DV125" s="829" t="s">
        <v>452</v>
      </c>
      <c r="DW125" s="829"/>
      <c r="DX125" s="829"/>
      <c r="DY125" s="829"/>
      <c r="DZ125" s="830"/>
    </row>
    <row r="126" spans="1:130" s="211" customFormat="1" ht="26.25" customHeight="1" thickBot="1">
      <c r="A126" s="806"/>
      <c r="B126" s="807"/>
      <c r="C126" s="801" t="s">
        <v>459</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65">
        <v>2990</v>
      </c>
      <c r="AB126" s="766"/>
      <c r="AC126" s="766"/>
      <c r="AD126" s="766"/>
      <c r="AE126" s="767"/>
      <c r="AF126" s="768">
        <v>2990</v>
      </c>
      <c r="AG126" s="766"/>
      <c r="AH126" s="766"/>
      <c r="AI126" s="766"/>
      <c r="AJ126" s="767"/>
      <c r="AK126" s="768">
        <v>4171</v>
      </c>
      <c r="AL126" s="766"/>
      <c r="AM126" s="766"/>
      <c r="AN126" s="766"/>
      <c r="AO126" s="767"/>
      <c r="AP126" s="810">
        <v>0.1</v>
      </c>
      <c r="AQ126" s="811"/>
      <c r="AR126" s="811"/>
      <c r="AS126" s="811"/>
      <c r="AT126" s="81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0"/>
      <c r="CL126" s="841"/>
      <c r="CM126" s="841"/>
      <c r="CN126" s="841"/>
      <c r="CO126" s="842"/>
      <c r="CP126" s="801" t="s">
        <v>478</v>
      </c>
      <c r="CQ126" s="738"/>
      <c r="CR126" s="738"/>
      <c r="CS126" s="738"/>
      <c r="CT126" s="738"/>
      <c r="CU126" s="738"/>
      <c r="CV126" s="738"/>
      <c r="CW126" s="738"/>
      <c r="CX126" s="738"/>
      <c r="CY126" s="738"/>
      <c r="CZ126" s="738"/>
      <c r="DA126" s="738"/>
      <c r="DB126" s="738"/>
      <c r="DC126" s="738"/>
      <c r="DD126" s="738"/>
      <c r="DE126" s="738"/>
      <c r="DF126" s="739"/>
      <c r="DG126" s="802" t="s">
        <v>456</v>
      </c>
      <c r="DH126" s="803"/>
      <c r="DI126" s="803"/>
      <c r="DJ126" s="803"/>
      <c r="DK126" s="803"/>
      <c r="DL126" s="803" t="s">
        <v>454</v>
      </c>
      <c r="DM126" s="803"/>
      <c r="DN126" s="803"/>
      <c r="DO126" s="803"/>
      <c r="DP126" s="803"/>
      <c r="DQ126" s="803" t="s">
        <v>454</v>
      </c>
      <c r="DR126" s="803"/>
      <c r="DS126" s="803"/>
      <c r="DT126" s="803"/>
      <c r="DU126" s="803"/>
      <c r="DV126" s="780" t="s">
        <v>451</v>
      </c>
      <c r="DW126" s="780"/>
      <c r="DX126" s="780"/>
      <c r="DY126" s="780"/>
      <c r="DZ126" s="781"/>
    </row>
    <row r="127" spans="1:130" s="211" customFormat="1" ht="26.25" customHeight="1">
      <c r="A127" s="808"/>
      <c r="B127" s="809"/>
      <c r="C127" s="824" t="s">
        <v>479</v>
      </c>
      <c r="D127" s="825"/>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6"/>
      <c r="AA127" s="765" t="s">
        <v>456</v>
      </c>
      <c r="AB127" s="766"/>
      <c r="AC127" s="766"/>
      <c r="AD127" s="766"/>
      <c r="AE127" s="767"/>
      <c r="AF127" s="768" t="s">
        <v>451</v>
      </c>
      <c r="AG127" s="766"/>
      <c r="AH127" s="766"/>
      <c r="AI127" s="766"/>
      <c r="AJ127" s="767"/>
      <c r="AK127" s="768" t="s">
        <v>429</v>
      </c>
      <c r="AL127" s="766"/>
      <c r="AM127" s="766"/>
      <c r="AN127" s="766"/>
      <c r="AO127" s="767"/>
      <c r="AP127" s="810" t="s">
        <v>456</v>
      </c>
      <c r="AQ127" s="811"/>
      <c r="AR127" s="811"/>
      <c r="AS127" s="811"/>
      <c r="AT127" s="812"/>
      <c r="AU127" s="214"/>
      <c r="AV127" s="214"/>
      <c r="AW127" s="214"/>
      <c r="AX127" s="827" t="s">
        <v>480</v>
      </c>
      <c r="AY127" s="798"/>
      <c r="AZ127" s="798"/>
      <c r="BA127" s="798"/>
      <c r="BB127" s="798"/>
      <c r="BC127" s="798"/>
      <c r="BD127" s="798"/>
      <c r="BE127" s="799"/>
      <c r="BF127" s="797" t="s">
        <v>481</v>
      </c>
      <c r="BG127" s="798"/>
      <c r="BH127" s="798"/>
      <c r="BI127" s="798"/>
      <c r="BJ127" s="798"/>
      <c r="BK127" s="798"/>
      <c r="BL127" s="799"/>
      <c r="BM127" s="797" t="s">
        <v>482</v>
      </c>
      <c r="BN127" s="798"/>
      <c r="BO127" s="798"/>
      <c r="BP127" s="798"/>
      <c r="BQ127" s="798"/>
      <c r="BR127" s="798"/>
      <c r="BS127" s="799"/>
      <c r="BT127" s="797" t="s">
        <v>483</v>
      </c>
      <c r="BU127" s="798"/>
      <c r="BV127" s="798"/>
      <c r="BW127" s="798"/>
      <c r="BX127" s="798"/>
      <c r="BY127" s="798"/>
      <c r="BZ127" s="800"/>
      <c r="CA127" s="214"/>
      <c r="CB127" s="214"/>
      <c r="CC127" s="214"/>
      <c r="CD127" s="237"/>
      <c r="CE127" s="237"/>
      <c r="CF127" s="237"/>
      <c r="CG127" s="214"/>
      <c r="CH127" s="214"/>
      <c r="CI127" s="214"/>
      <c r="CJ127" s="236"/>
      <c r="CK127" s="840"/>
      <c r="CL127" s="841"/>
      <c r="CM127" s="841"/>
      <c r="CN127" s="841"/>
      <c r="CO127" s="842"/>
      <c r="CP127" s="801" t="s">
        <v>484</v>
      </c>
      <c r="CQ127" s="738"/>
      <c r="CR127" s="738"/>
      <c r="CS127" s="738"/>
      <c r="CT127" s="738"/>
      <c r="CU127" s="738"/>
      <c r="CV127" s="738"/>
      <c r="CW127" s="738"/>
      <c r="CX127" s="738"/>
      <c r="CY127" s="738"/>
      <c r="CZ127" s="738"/>
      <c r="DA127" s="738"/>
      <c r="DB127" s="738"/>
      <c r="DC127" s="738"/>
      <c r="DD127" s="738"/>
      <c r="DE127" s="738"/>
      <c r="DF127" s="739"/>
      <c r="DG127" s="802" t="s">
        <v>234</v>
      </c>
      <c r="DH127" s="803"/>
      <c r="DI127" s="803"/>
      <c r="DJ127" s="803"/>
      <c r="DK127" s="803"/>
      <c r="DL127" s="803" t="s">
        <v>429</v>
      </c>
      <c r="DM127" s="803"/>
      <c r="DN127" s="803"/>
      <c r="DO127" s="803"/>
      <c r="DP127" s="803"/>
      <c r="DQ127" s="803" t="s">
        <v>451</v>
      </c>
      <c r="DR127" s="803"/>
      <c r="DS127" s="803"/>
      <c r="DT127" s="803"/>
      <c r="DU127" s="803"/>
      <c r="DV127" s="780" t="s">
        <v>456</v>
      </c>
      <c r="DW127" s="780"/>
      <c r="DX127" s="780"/>
      <c r="DY127" s="780"/>
      <c r="DZ127" s="781"/>
    </row>
    <row r="128" spans="1:130" s="211" customFormat="1" ht="26.25" customHeight="1" thickBot="1">
      <c r="A128" s="782" t="s">
        <v>485</v>
      </c>
      <c r="B128" s="783"/>
      <c r="C128" s="783"/>
      <c r="D128" s="783"/>
      <c r="E128" s="783"/>
      <c r="F128" s="783"/>
      <c r="G128" s="783"/>
      <c r="H128" s="783"/>
      <c r="I128" s="783"/>
      <c r="J128" s="783"/>
      <c r="K128" s="783"/>
      <c r="L128" s="783"/>
      <c r="M128" s="783"/>
      <c r="N128" s="783"/>
      <c r="O128" s="783"/>
      <c r="P128" s="783"/>
      <c r="Q128" s="783"/>
      <c r="R128" s="783"/>
      <c r="S128" s="783"/>
      <c r="T128" s="783"/>
      <c r="U128" s="783"/>
      <c r="V128" s="783"/>
      <c r="W128" s="784" t="s">
        <v>486</v>
      </c>
      <c r="X128" s="784"/>
      <c r="Y128" s="784"/>
      <c r="Z128" s="785"/>
      <c r="AA128" s="786">
        <v>19287</v>
      </c>
      <c r="AB128" s="787"/>
      <c r="AC128" s="787"/>
      <c r="AD128" s="787"/>
      <c r="AE128" s="788"/>
      <c r="AF128" s="789">
        <v>24619</v>
      </c>
      <c r="AG128" s="787"/>
      <c r="AH128" s="787"/>
      <c r="AI128" s="787"/>
      <c r="AJ128" s="788"/>
      <c r="AK128" s="789">
        <v>24619</v>
      </c>
      <c r="AL128" s="787"/>
      <c r="AM128" s="787"/>
      <c r="AN128" s="787"/>
      <c r="AO128" s="788"/>
      <c r="AP128" s="790"/>
      <c r="AQ128" s="791"/>
      <c r="AR128" s="791"/>
      <c r="AS128" s="791"/>
      <c r="AT128" s="792"/>
      <c r="AU128" s="214"/>
      <c r="AV128" s="214"/>
      <c r="AW128" s="214"/>
      <c r="AX128" s="793" t="s">
        <v>487</v>
      </c>
      <c r="AY128" s="794"/>
      <c r="AZ128" s="794"/>
      <c r="BA128" s="794"/>
      <c r="BB128" s="794"/>
      <c r="BC128" s="794"/>
      <c r="BD128" s="794"/>
      <c r="BE128" s="795"/>
      <c r="BF128" s="772" t="s">
        <v>451</v>
      </c>
      <c r="BG128" s="773"/>
      <c r="BH128" s="773"/>
      <c r="BI128" s="773"/>
      <c r="BJ128" s="773"/>
      <c r="BK128" s="773"/>
      <c r="BL128" s="796"/>
      <c r="BM128" s="772">
        <v>15</v>
      </c>
      <c r="BN128" s="773"/>
      <c r="BO128" s="773"/>
      <c r="BP128" s="773"/>
      <c r="BQ128" s="773"/>
      <c r="BR128" s="773"/>
      <c r="BS128" s="796"/>
      <c r="BT128" s="772">
        <v>20</v>
      </c>
      <c r="BU128" s="773"/>
      <c r="BV128" s="773"/>
      <c r="BW128" s="773"/>
      <c r="BX128" s="773"/>
      <c r="BY128" s="773"/>
      <c r="BZ128" s="774"/>
      <c r="CA128" s="237"/>
      <c r="CB128" s="237"/>
      <c r="CC128" s="237"/>
      <c r="CD128" s="237"/>
      <c r="CE128" s="237"/>
      <c r="CF128" s="237"/>
      <c r="CG128" s="214"/>
      <c r="CH128" s="214"/>
      <c r="CI128" s="214"/>
      <c r="CJ128" s="236"/>
      <c r="CK128" s="843"/>
      <c r="CL128" s="844"/>
      <c r="CM128" s="844"/>
      <c r="CN128" s="844"/>
      <c r="CO128" s="845"/>
      <c r="CP128" s="775" t="s">
        <v>488</v>
      </c>
      <c r="CQ128" s="716"/>
      <c r="CR128" s="716"/>
      <c r="CS128" s="716"/>
      <c r="CT128" s="716"/>
      <c r="CU128" s="716"/>
      <c r="CV128" s="716"/>
      <c r="CW128" s="716"/>
      <c r="CX128" s="716"/>
      <c r="CY128" s="716"/>
      <c r="CZ128" s="716"/>
      <c r="DA128" s="716"/>
      <c r="DB128" s="716"/>
      <c r="DC128" s="716"/>
      <c r="DD128" s="716"/>
      <c r="DE128" s="716"/>
      <c r="DF128" s="717"/>
      <c r="DG128" s="776" t="s">
        <v>234</v>
      </c>
      <c r="DH128" s="777"/>
      <c r="DI128" s="777"/>
      <c r="DJ128" s="777"/>
      <c r="DK128" s="777"/>
      <c r="DL128" s="777" t="s">
        <v>451</v>
      </c>
      <c r="DM128" s="777"/>
      <c r="DN128" s="777"/>
      <c r="DO128" s="777"/>
      <c r="DP128" s="777"/>
      <c r="DQ128" s="777" t="s">
        <v>454</v>
      </c>
      <c r="DR128" s="777"/>
      <c r="DS128" s="777"/>
      <c r="DT128" s="777"/>
      <c r="DU128" s="777"/>
      <c r="DV128" s="778" t="s">
        <v>234</v>
      </c>
      <c r="DW128" s="778"/>
      <c r="DX128" s="778"/>
      <c r="DY128" s="778"/>
      <c r="DZ128" s="779"/>
    </row>
    <row r="129" spans="1:131" s="211" customFormat="1" ht="26.25" customHeight="1">
      <c r="A129" s="760" t="s">
        <v>103</v>
      </c>
      <c r="B129" s="761"/>
      <c r="C129" s="761"/>
      <c r="D129" s="761"/>
      <c r="E129" s="761"/>
      <c r="F129" s="761"/>
      <c r="G129" s="761"/>
      <c r="H129" s="761"/>
      <c r="I129" s="761"/>
      <c r="J129" s="761"/>
      <c r="K129" s="761"/>
      <c r="L129" s="761"/>
      <c r="M129" s="761"/>
      <c r="N129" s="761"/>
      <c r="O129" s="761"/>
      <c r="P129" s="761"/>
      <c r="Q129" s="761"/>
      <c r="R129" s="761"/>
      <c r="S129" s="761"/>
      <c r="T129" s="761"/>
      <c r="U129" s="761"/>
      <c r="V129" s="761"/>
      <c r="W129" s="762" t="s">
        <v>489</v>
      </c>
      <c r="X129" s="763"/>
      <c r="Y129" s="763"/>
      <c r="Z129" s="764"/>
      <c r="AA129" s="765">
        <v>4191902</v>
      </c>
      <c r="AB129" s="766"/>
      <c r="AC129" s="766"/>
      <c r="AD129" s="766"/>
      <c r="AE129" s="767"/>
      <c r="AF129" s="768">
        <v>4105385</v>
      </c>
      <c r="AG129" s="766"/>
      <c r="AH129" s="766"/>
      <c r="AI129" s="766"/>
      <c r="AJ129" s="767"/>
      <c r="AK129" s="768">
        <v>4172157</v>
      </c>
      <c r="AL129" s="766"/>
      <c r="AM129" s="766"/>
      <c r="AN129" s="766"/>
      <c r="AO129" s="767"/>
      <c r="AP129" s="769"/>
      <c r="AQ129" s="770"/>
      <c r="AR129" s="770"/>
      <c r="AS129" s="770"/>
      <c r="AT129" s="771"/>
      <c r="AU129" s="215"/>
      <c r="AV129" s="215"/>
      <c r="AW129" s="215"/>
      <c r="AX129" s="737" t="s">
        <v>490</v>
      </c>
      <c r="AY129" s="738"/>
      <c r="AZ129" s="738"/>
      <c r="BA129" s="738"/>
      <c r="BB129" s="738"/>
      <c r="BC129" s="738"/>
      <c r="BD129" s="738"/>
      <c r="BE129" s="739"/>
      <c r="BF129" s="756" t="s">
        <v>466</v>
      </c>
      <c r="BG129" s="757"/>
      <c r="BH129" s="757"/>
      <c r="BI129" s="757"/>
      <c r="BJ129" s="757"/>
      <c r="BK129" s="757"/>
      <c r="BL129" s="758"/>
      <c r="BM129" s="756">
        <v>20</v>
      </c>
      <c r="BN129" s="757"/>
      <c r="BO129" s="757"/>
      <c r="BP129" s="757"/>
      <c r="BQ129" s="757"/>
      <c r="BR129" s="757"/>
      <c r="BS129" s="758"/>
      <c r="BT129" s="756">
        <v>30</v>
      </c>
      <c r="BU129" s="757"/>
      <c r="BV129" s="757"/>
      <c r="BW129" s="757"/>
      <c r="BX129" s="757"/>
      <c r="BY129" s="757"/>
      <c r="BZ129" s="7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1" customFormat="1" ht="26.25" customHeight="1">
      <c r="A130" s="760" t="s">
        <v>491</v>
      </c>
      <c r="B130" s="761"/>
      <c r="C130" s="761"/>
      <c r="D130" s="761"/>
      <c r="E130" s="761"/>
      <c r="F130" s="761"/>
      <c r="G130" s="761"/>
      <c r="H130" s="761"/>
      <c r="I130" s="761"/>
      <c r="J130" s="761"/>
      <c r="K130" s="761"/>
      <c r="L130" s="761"/>
      <c r="M130" s="761"/>
      <c r="N130" s="761"/>
      <c r="O130" s="761"/>
      <c r="P130" s="761"/>
      <c r="Q130" s="761"/>
      <c r="R130" s="761"/>
      <c r="S130" s="761"/>
      <c r="T130" s="761"/>
      <c r="U130" s="761"/>
      <c r="V130" s="761"/>
      <c r="W130" s="762" t="s">
        <v>492</v>
      </c>
      <c r="X130" s="763"/>
      <c r="Y130" s="763"/>
      <c r="Z130" s="764"/>
      <c r="AA130" s="765">
        <v>743889</v>
      </c>
      <c r="AB130" s="766"/>
      <c r="AC130" s="766"/>
      <c r="AD130" s="766"/>
      <c r="AE130" s="767"/>
      <c r="AF130" s="768">
        <v>734540</v>
      </c>
      <c r="AG130" s="766"/>
      <c r="AH130" s="766"/>
      <c r="AI130" s="766"/>
      <c r="AJ130" s="767"/>
      <c r="AK130" s="768">
        <v>761557</v>
      </c>
      <c r="AL130" s="766"/>
      <c r="AM130" s="766"/>
      <c r="AN130" s="766"/>
      <c r="AO130" s="767"/>
      <c r="AP130" s="769"/>
      <c r="AQ130" s="770"/>
      <c r="AR130" s="770"/>
      <c r="AS130" s="770"/>
      <c r="AT130" s="771"/>
      <c r="AU130" s="215"/>
      <c r="AV130" s="215"/>
      <c r="AW130" s="215"/>
      <c r="AX130" s="737" t="s">
        <v>493</v>
      </c>
      <c r="AY130" s="738"/>
      <c r="AZ130" s="738"/>
      <c r="BA130" s="738"/>
      <c r="BB130" s="738"/>
      <c r="BC130" s="738"/>
      <c r="BD130" s="738"/>
      <c r="BE130" s="739"/>
      <c r="BF130" s="740">
        <v>10.7</v>
      </c>
      <c r="BG130" s="741"/>
      <c r="BH130" s="741"/>
      <c r="BI130" s="741"/>
      <c r="BJ130" s="741"/>
      <c r="BK130" s="741"/>
      <c r="BL130" s="742"/>
      <c r="BM130" s="740">
        <v>25</v>
      </c>
      <c r="BN130" s="741"/>
      <c r="BO130" s="741"/>
      <c r="BP130" s="741"/>
      <c r="BQ130" s="741"/>
      <c r="BR130" s="741"/>
      <c r="BS130" s="742"/>
      <c r="BT130" s="740">
        <v>35</v>
      </c>
      <c r="BU130" s="741"/>
      <c r="BV130" s="741"/>
      <c r="BW130" s="741"/>
      <c r="BX130" s="741"/>
      <c r="BY130" s="741"/>
      <c r="BZ130" s="74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1" customFormat="1" ht="26.25" customHeight="1" thickBot="1">
      <c r="A131" s="744"/>
      <c r="B131" s="745"/>
      <c r="C131" s="745"/>
      <c r="D131" s="745"/>
      <c r="E131" s="745"/>
      <c r="F131" s="745"/>
      <c r="G131" s="745"/>
      <c r="H131" s="745"/>
      <c r="I131" s="745"/>
      <c r="J131" s="745"/>
      <c r="K131" s="745"/>
      <c r="L131" s="745"/>
      <c r="M131" s="745"/>
      <c r="N131" s="745"/>
      <c r="O131" s="745"/>
      <c r="P131" s="745"/>
      <c r="Q131" s="745"/>
      <c r="R131" s="745"/>
      <c r="S131" s="745"/>
      <c r="T131" s="745"/>
      <c r="U131" s="745"/>
      <c r="V131" s="745"/>
      <c r="W131" s="746" t="s">
        <v>494</v>
      </c>
      <c r="X131" s="747"/>
      <c r="Y131" s="747"/>
      <c r="Z131" s="748"/>
      <c r="AA131" s="749">
        <v>3448013</v>
      </c>
      <c r="AB131" s="750"/>
      <c r="AC131" s="750"/>
      <c r="AD131" s="750"/>
      <c r="AE131" s="751"/>
      <c r="AF131" s="752">
        <v>3370845</v>
      </c>
      <c r="AG131" s="750"/>
      <c r="AH131" s="750"/>
      <c r="AI131" s="750"/>
      <c r="AJ131" s="751"/>
      <c r="AK131" s="752">
        <v>3410600</v>
      </c>
      <c r="AL131" s="750"/>
      <c r="AM131" s="750"/>
      <c r="AN131" s="750"/>
      <c r="AO131" s="751"/>
      <c r="AP131" s="753"/>
      <c r="AQ131" s="754"/>
      <c r="AR131" s="754"/>
      <c r="AS131" s="754"/>
      <c r="AT131" s="755"/>
      <c r="AU131" s="215"/>
      <c r="AV131" s="215"/>
      <c r="AW131" s="215"/>
      <c r="AX131" s="715" t="s">
        <v>495</v>
      </c>
      <c r="AY131" s="716"/>
      <c r="AZ131" s="716"/>
      <c r="BA131" s="716"/>
      <c r="BB131" s="716"/>
      <c r="BC131" s="716"/>
      <c r="BD131" s="716"/>
      <c r="BE131" s="717"/>
      <c r="BF131" s="718">
        <v>73</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1" customFormat="1" ht="26.25" customHeight="1">
      <c r="A132" s="724" t="s">
        <v>496</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497</v>
      </c>
      <c r="W132" s="728"/>
      <c r="X132" s="728"/>
      <c r="Y132" s="728"/>
      <c r="Z132" s="729"/>
      <c r="AA132" s="730">
        <v>12.38472709</v>
      </c>
      <c r="AB132" s="731"/>
      <c r="AC132" s="731"/>
      <c r="AD132" s="731"/>
      <c r="AE132" s="732"/>
      <c r="AF132" s="733">
        <v>11.98607471</v>
      </c>
      <c r="AG132" s="731"/>
      <c r="AH132" s="731"/>
      <c r="AI132" s="731"/>
      <c r="AJ132" s="732"/>
      <c r="AK132" s="733">
        <v>7.7532398990000004</v>
      </c>
      <c r="AL132" s="731"/>
      <c r="AM132" s="731"/>
      <c r="AN132" s="731"/>
      <c r="AO132" s="732"/>
      <c r="AP132" s="734"/>
      <c r="AQ132" s="735"/>
      <c r="AR132" s="735"/>
      <c r="AS132" s="735"/>
      <c r="AT132" s="73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1"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498</v>
      </c>
      <c r="W133" s="707"/>
      <c r="X133" s="707"/>
      <c r="Y133" s="707"/>
      <c r="Z133" s="708"/>
      <c r="AA133" s="709">
        <v>15</v>
      </c>
      <c r="AB133" s="710"/>
      <c r="AC133" s="710"/>
      <c r="AD133" s="710"/>
      <c r="AE133" s="711"/>
      <c r="AF133" s="709">
        <v>13.2</v>
      </c>
      <c r="AG133" s="710"/>
      <c r="AH133" s="710"/>
      <c r="AI133" s="710"/>
      <c r="AJ133" s="711"/>
      <c r="AK133" s="709">
        <v>10.7</v>
      </c>
      <c r="AL133" s="710"/>
      <c r="AM133" s="710"/>
      <c r="AN133" s="710"/>
      <c r="AO133" s="711"/>
      <c r="AP133" s="712"/>
      <c r="AQ133" s="713"/>
      <c r="AR133" s="713"/>
      <c r="AS133" s="713"/>
      <c r="AT133" s="71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1"/>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sheetData>
  <sheetProtection algorithmName="SHA-512" hashValue="/aEctwZayEnBZebudmxFyfmFGNRZG0uDC+EtL6YhcsG9ANKXtc5Vm+pktW4wzaLlDtmM0fWW5ScxcWI7MZcBFA==" saltValue="taTjHbjV9gpBLJ4cuTo6o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499</v>
      </c>
    </row>
    <row r="98" spans="24:120" hidden="1">
      <c r="CS98" s="241"/>
      <c r="CX98" s="241"/>
      <c r="DC98" s="241"/>
      <c r="DH98" s="241"/>
    </row>
    <row r="99" spans="24:120" hidden="1">
      <c r="CS99" s="241"/>
      <c r="CX99" s="241"/>
      <c r="DC99" s="241"/>
      <c r="DH99" s="241"/>
    </row>
    <row r="100" spans="24:120" hidden="1"/>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row r="106" spans="24:120" hidden="1"/>
    <row r="107" spans="24:120" hidden="1"/>
    <row r="108" spans="24:120" hidden="1"/>
    <row r="109" spans="24:120" hidden="1"/>
    <row r="110" spans="24:120" hidden="1"/>
  </sheetData>
  <sheetProtection algorithmName="SHA-512" hashValue="lPOjNmD7qlaO/vmqq0IuCTpsEn6dpqaihJi64zRxLrk1UpWIH3MnNy3pNhPXHfUlFkM5E6csaj8xYPhUCveWXw==" saltValue="SYEJ5ETFxNaAZ27JNbIg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1aN/WOQOthEiPb/ElSRSLkq7VQuGTmKzTvRpU3yGuYpqfS/yDafYKVsmfx1ZaFWFnMqipv4BL1e+QWzrZdv0Q==" saltValue="Z/mC/gLDz3eLGcYHXFQE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8" workbookViewId="0"/>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500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501</v>
      </c>
      <c r="AL6" s="248"/>
      <c r="AM6" s="248"/>
      <c r="AN6" s="248"/>
    </row>
    <row r="7" spans="1:46">
      <c r="A7" s="247"/>
      <c r="AK7" s="250"/>
      <c r="AL7" s="251"/>
      <c r="AM7" s="251"/>
      <c r="AN7" s="252"/>
      <c r="AO7" s="1100" t="s">
        <v>502</v>
      </c>
      <c r="AP7" s="253"/>
      <c r="AQ7" s="254" t="s">
        <v>503</v>
      </c>
      <c r="AR7" s="255"/>
    </row>
    <row r="8" spans="1:46">
      <c r="A8" s="247"/>
      <c r="AK8" s="256"/>
      <c r="AL8" s="257"/>
      <c r="AM8" s="257"/>
      <c r="AN8" s="258"/>
      <c r="AO8" s="1101"/>
      <c r="AP8" s="259" t="s">
        <v>504</v>
      </c>
      <c r="AQ8" s="260" t="s">
        <v>505</v>
      </c>
      <c r="AR8" s="261" t="s">
        <v>506</v>
      </c>
    </row>
    <row r="9" spans="1:46">
      <c r="A9" s="247"/>
      <c r="AK9" s="1114" t="s">
        <v>507</v>
      </c>
      <c r="AL9" s="1115"/>
      <c r="AM9" s="1115"/>
      <c r="AN9" s="1116"/>
      <c r="AO9" s="262">
        <v>980051</v>
      </c>
      <c r="AP9" s="262">
        <v>60549</v>
      </c>
      <c r="AQ9" s="263">
        <v>81245</v>
      </c>
      <c r="AR9" s="264">
        <v>-25.5</v>
      </c>
    </row>
    <row r="10" spans="1:46">
      <c r="A10" s="247"/>
      <c r="AK10" s="1114" t="s">
        <v>508</v>
      </c>
      <c r="AL10" s="1115"/>
      <c r="AM10" s="1115"/>
      <c r="AN10" s="1116"/>
      <c r="AO10" s="265">
        <v>53479</v>
      </c>
      <c r="AP10" s="265">
        <v>3304</v>
      </c>
      <c r="AQ10" s="266">
        <v>9012</v>
      </c>
      <c r="AR10" s="267">
        <v>-63.3</v>
      </c>
    </row>
    <row r="11" spans="1:46" ht="13.5" customHeight="1">
      <c r="A11" s="247"/>
      <c r="AK11" s="1114" t="s">
        <v>509</v>
      </c>
      <c r="AL11" s="1115"/>
      <c r="AM11" s="1115"/>
      <c r="AN11" s="1116"/>
      <c r="AO11" s="265">
        <v>208540</v>
      </c>
      <c r="AP11" s="265">
        <v>12884</v>
      </c>
      <c r="AQ11" s="266">
        <v>11253</v>
      </c>
      <c r="AR11" s="267">
        <v>14.5</v>
      </c>
    </row>
    <row r="12" spans="1:46" ht="13.5" customHeight="1">
      <c r="A12" s="247"/>
      <c r="AK12" s="1114" t="s">
        <v>510</v>
      </c>
      <c r="AL12" s="1115"/>
      <c r="AM12" s="1115"/>
      <c r="AN12" s="1116"/>
      <c r="AO12" s="265">
        <v>300</v>
      </c>
      <c r="AP12" s="265">
        <v>19</v>
      </c>
      <c r="AQ12" s="266">
        <v>1349</v>
      </c>
      <c r="AR12" s="267">
        <v>-98.6</v>
      </c>
    </row>
    <row r="13" spans="1:46" ht="13.5" customHeight="1">
      <c r="A13" s="247"/>
      <c r="AK13" s="1114" t="s">
        <v>511</v>
      </c>
      <c r="AL13" s="1115"/>
      <c r="AM13" s="1115"/>
      <c r="AN13" s="1116"/>
      <c r="AO13" s="265" t="s">
        <v>512</v>
      </c>
      <c r="AP13" s="265" t="s">
        <v>512</v>
      </c>
      <c r="AQ13" s="266" t="s">
        <v>512</v>
      </c>
      <c r="AR13" s="267" t="s">
        <v>512</v>
      </c>
    </row>
    <row r="14" spans="1:46" ht="13.5" customHeight="1">
      <c r="A14" s="247"/>
      <c r="AK14" s="1114" t="s">
        <v>513</v>
      </c>
      <c r="AL14" s="1115"/>
      <c r="AM14" s="1115"/>
      <c r="AN14" s="1116"/>
      <c r="AO14" s="265">
        <v>70823</v>
      </c>
      <c r="AP14" s="265">
        <v>4376</v>
      </c>
      <c r="AQ14" s="266">
        <v>5445</v>
      </c>
      <c r="AR14" s="267">
        <v>-19.600000000000001</v>
      </c>
    </row>
    <row r="15" spans="1:46" ht="13.5" customHeight="1">
      <c r="A15" s="247"/>
      <c r="AK15" s="1114" t="s">
        <v>514</v>
      </c>
      <c r="AL15" s="1115"/>
      <c r="AM15" s="1115"/>
      <c r="AN15" s="1116"/>
      <c r="AO15" s="265">
        <v>58579</v>
      </c>
      <c r="AP15" s="265">
        <v>3619</v>
      </c>
      <c r="AQ15" s="266">
        <v>2659</v>
      </c>
      <c r="AR15" s="267">
        <v>36.1</v>
      </c>
    </row>
    <row r="16" spans="1:46">
      <c r="A16" s="247"/>
      <c r="AK16" s="1117" t="s">
        <v>515</v>
      </c>
      <c r="AL16" s="1118"/>
      <c r="AM16" s="1118"/>
      <c r="AN16" s="1119"/>
      <c r="AO16" s="265">
        <v>-106174</v>
      </c>
      <c r="AP16" s="265">
        <v>-6560</v>
      </c>
      <c r="AQ16" s="266">
        <v>-8172</v>
      </c>
      <c r="AR16" s="267">
        <v>-19.7</v>
      </c>
    </row>
    <row r="17" spans="1:46">
      <c r="A17" s="247"/>
      <c r="AK17" s="1117" t="s">
        <v>183</v>
      </c>
      <c r="AL17" s="1118"/>
      <c r="AM17" s="1118"/>
      <c r="AN17" s="1119"/>
      <c r="AO17" s="265">
        <v>1265598</v>
      </c>
      <c r="AP17" s="265">
        <v>78191</v>
      </c>
      <c r="AQ17" s="266">
        <v>102791</v>
      </c>
      <c r="AR17" s="267">
        <v>-23.9</v>
      </c>
    </row>
    <row r="18" spans="1:46">
      <c r="A18" s="247"/>
      <c r="AQ18" s="268"/>
      <c r="AR18" s="268"/>
    </row>
    <row r="19" spans="1:46">
      <c r="A19" s="247"/>
      <c r="AK19" s="243" t="s">
        <v>516</v>
      </c>
    </row>
    <row r="20" spans="1:46">
      <c r="A20" s="247"/>
      <c r="AK20" s="269"/>
      <c r="AL20" s="270"/>
      <c r="AM20" s="270"/>
      <c r="AN20" s="271"/>
      <c r="AO20" s="272" t="s">
        <v>517</v>
      </c>
      <c r="AP20" s="273" t="s">
        <v>518</v>
      </c>
      <c r="AQ20" s="274" t="s">
        <v>519</v>
      </c>
      <c r="AR20" s="275"/>
    </row>
    <row r="21" spans="1:46" s="248" customFormat="1">
      <c r="A21" s="276"/>
      <c r="AK21" s="1111" t="s">
        <v>520</v>
      </c>
      <c r="AL21" s="1112"/>
      <c r="AM21" s="1112"/>
      <c r="AN21" s="1113"/>
      <c r="AO21" s="277">
        <v>7.04</v>
      </c>
      <c r="AP21" s="278">
        <v>9.44</v>
      </c>
      <c r="AQ21" s="279">
        <v>-2.4</v>
      </c>
      <c r="AS21" s="280"/>
      <c r="AT21" s="276"/>
    </row>
    <row r="22" spans="1:46" s="248" customFormat="1">
      <c r="A22" s="276"/>
      <c r="AK22" s="1111" t="s">
        <v>521</v>
      </c>
      <c r="AL22" s="1112"/>
      <c r="AM22" s="1112"/>
      <c r="AN22" s="1113"/>
      <c r="AO22" s="281">
        <v>95.3</v>
      </c>
      <c r="AP22" s="282">
        <v>96.6</v>
      </c>
      <c r="AQ22" s="283">
        <v>-1.3</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248" t="s">
        <v>522</v>
      </c>
      <c r="AP26" s="268"/>
      <c r="AQ26" s="268"/>
      <c r="AR26" s="268"/>
    </row>
    <row r="27" spans="1:46">
      <c r="A27" s="288" t="s">
        <v>523</v>
      </c>
      <c r="AS27" s="243"/>
      <c r="AT27" s="243"/>
    </row>
    <row r="28" spans="1:46" ht="17.25">
      <c r="A28" s="244" t="s">
        <v>524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525</v>
      </c>
      <c r="AL29" s="248"/>
      <c r="AM29" s="248"/>
      <c r="AN29" s="248"/>
      <c r="AS29" s="290"/>
    </row>
    <row r="30" spans="1:46">
      <c r="A30" s="247"/>
      <c r="AK30" s="250"/>
      <c r="AL30" s="251"/>
      <c r="AM30" s="251"/>
      <c r="AN30" s="252"/>
      <c r="AO30" s="1100" t="s">
        <v>502</v>
      </c>
      <c r="AP30" s="253"/>
      <c r="AQ30" s="254" t="s">
        <v>503</v>
      </c>
      <c r="AR30" s="255"/>
    </row>
    <row r="31" spans="1:46">
      <c r="A31" s="247"/>
      <c r="AK31" s="256"/>
      <c r="AL31" s="257"/>
      <c r="AM31" s="257"/>
      <c r="AN31" s="258"/>
      <c r="AO31" s="1101"/>
      <c r="AP31" s="259" t="s">
        <v>504</v>
      </c>
      <c r="AQ31" s="260" t="s">
        <v>505</v>
      </c>
      <c r="AR31" s="261" t="s">
        <v>506</v>
      </c>
    </row>
    <row r="32" spans="1:46" ht="27" customHeight="1">
      <c r="A32" s="247"/>
      <c r="AK32" s="1102" t="s">
        <v>526</v>
      </c>
      <c r="AL32" s="1103"/>
      <c r="AM32" s="1103"/>
      <c r="AN32" s="1104"/>
      <c r="AO32" s="291">
        <v>559765</v>
      </c>
      <c r="AP32" s="291">
        <v>34583</v>
      </c>
      <c r="AQ32" s="292">
        <v>53655</v>
      </c>
      <c r="AR32" s="293">
        <v>-35.5</v>
      </c>
    </row>
    <row r="33" spans="1:46" ht="13.5" customHeight="1">
      <c r="A33" s="247"/>
      <c r="AK33" s="1102" t="s">
        <v>527</v>
      </c>
      <c r="AL33" s="1103"/>
      <c r="AM33" s="1103"/>
      <c r="AN33" s="1104"/>
      <c r="AO33" s="291" t="s">
        <v>512</v>
      </c>
      <c r="AP33" s="291" t="s">
        <v>512</v>
      </c>
      <c r="AQ33" s="292" t="s">
        <v>512</v>
      </c>
      <c r="AR33" s="293" t="s">
        <v>512</v>
      </c>
    </row>
    <row r="34" spans="1:46" ht="27" customHeight="1">
      <c r="A34" s="247"/>
      <c r="AK34" s="1102" t="s">
        <v>528</v>
      </c>
      <c r="AL34" s="1103"/>
      <c r="AM34" s="1103"/>
      <c r="AN34" s="1104"/>
      <c r="AO34" s="291" t="s">
        <v>512</v>
      </c>
      <c r="AP34" s="291" t="s">
        <v>512</v>
      </c>
      <c r="AQ34" s="292">
        <v>68</v>
      </c>
      <c r="AR34" s="293" t="s">
        <v>512</v>
      </c>
    </row>
    <row r="35" spans="1:46" ht="27" customHeight="1">
      <c r="A35" s="247"/>
      <c r="AK35" s="1102" t="s">
        <v>529</v>
      </c>
      <c r="AL35" s="1103"/>
      <c r="AM35" s="1103"/>
      <c r="AN35" s="1104"/>
      <c r="AO35" s="291">
        <v>280780</v>
      </c>
      <c r="AP35" s="291">
        <v>17347</v>
      </c>
      <c r="AQ35" s="292">
        <v>21213</v>
      </c>
      <c r="AR35" s="293">
        <v>-18.2</v>
      </c>
    </row>
    <row r="36" spans="1:46" ht="27" customHeight="1">
      <c r="A36" s="247"/>
      <c r="AK36" s="1102" t="s">
        <v>530</v>
      </c>
      <c r="AL36" s="1103"/>
      <c r="AM36" s="1103"/>
      <c r="AN36" s="1104"/>
      <c r="AO36" s="291">
        <v>205679</v>
      </c>
      <c r="AP36" s="291">
        <v>12707</v>
      </c>
      <c r="AQ36" s="292">
        <v>3939</v>
      </c>
      <c r="AR36" s="293">
        <v>222.6</v>
      </c>
    </row>
    <row r="37" spans="1:46" ht="13.5" customHeight="1">
      <c r="A37" s="247"/>
      <c r="AK37" s="1102" t="s">
        <v>531</v>
      </c>
      <c r="AL37" s="1103"/>
      <c r="AM37" s="1103"/>
      <c r="AN37" s="1104"/>
      <c r="AO37" s="291">
        <v>4171</v>
      </c>
      <c r="AP37" s="291">
        <v>258</v>
      </c>
      <c r="AQ37" s="292">
        <v>620</v>
      </c>
      <c r="AR37" s="293">
        <v>-58.4</v>
      </c>
    </row>
    <row r="38" spans="1:46" ht="27" customHeight="1">
      <c r="A38" s="247"/>
      <c r="AK38" s="1105" t="s">
        <v>532</v>
      </c>
      <c r="AL38" s="1106"/>
      <c r="AM38" s="1106"/>
      <c r="AN38" s="1107"/>
      <c r="AO38" s="294">
        <v>213</v>
      </c>
      <c r="AP38" s="294">
        <v>13</v>
      </c>
      <c r="AQ38" s="295">
        <v>4</v>
      </c>
      <c r="AR38" s="283">
        <v>225</v>
      </c>
      <c r="AS38" s="290"/>
    </row>
    <row r="39" spans="1:46">
      <c r="A39" s="247"/>
      <c r="AK39" s="1105" t="s">
        <v>533</v>
      </c>
      <c r="AL39" s="1106"/>
      <c r="AM39" s="1106"/>
      <c r="AN39" s="1107"/>
      <c r="AO39" s="291">
        <v>-24619</v>
      </c>
      <c r="AP39" s="291">
        <v>-1521</v>
      </c>
      <c r="AQ39" s="292">
        <v>-2084</v>
      </c>
      <c r="AR39" s="293">
        <v>-27</v>
      </c>
      <c r="AS39" s="290"/>
    </row>
    <row r="40" spans="1:46" ht="27" customHeight="1">
      <c r="A40" s="247"/>
      <c r="AK40" s="1102" t="s">
        <v>534</v>
      </c>
      <c r="AL40" s="1103"/>
      <c r="AM40" s="1103"/>
      <c r="AN40" s="1104"/>
      <c r="AO40" s="291">
        <v>-761557</v>
      </c>
      <c r="AP40" s="291">
        <v>-47050</v>
      </c>
      <c r="AQ40" s="292">
        <v>-53215</v>
      </c>
      <c r="AR40" s="293">
        <v>-11.6</v>
      </c>
      <c r="AS40" s="290"/>
    </row>
    <row r="41" spans="1:46">
      <c r="A41" s="247"/>
      <c r="AK41" s="1108" t="s">
        <v>295</v>
      </c>
      <c r="AL41" s="1109"/>
      <c r="AM41" s="1109"/>
      <c r="AN41" s="1110"/>
      <c r="AO41" s="291">
        <v>264432</v>
      </c>
      <c r="AP41" s="291">
        <v>16337</v>
      </c>
      <c r="AQ41" s="292">
        <v>24200</v>
      </c>
      <c r="AR41" s="293">
        <v>-32.5</v>
      </c>
      <c r="AS41" s="290"/>
    </row>
    <row r="42" spans="1:46">
      <c r="A42" s="247"/>
      <c r="AK42" s="296" t="s">
        <v>535</v>
      </c>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536</v>
      </c>
    </row>
    <row r="48" spans="1:46">
      <c r="A48" s="247"/>
      <c r="AK48" s="301" t="s">
        <v>537</v>
      </c>
      <c r="AL48" s="301"/>
      <c r="AM48" s="301"/>
      <c r="AN48" s="301"/>
      <c r="AO48" s="301"/>
      <c r="AP48" s="301"/>
      <c r="AQ48" s="302"/>
      <c r="AR48" s="301"/>
    </row>
    <row r="49" spans="1:44" ht="13.5" customHeight="1">
      <c r="A49" s="247"/>
      <c r="AK49" s="303"/>
      <c r="AL49" s="304"/>
      <c r="AM49" s="1095" t="s">
        <v>502</v>
      </c>
      <c r="AN49" s="1097" t="s">
        <v>538</v>
      </c>
      <c r="AO49" s="1098"/>
      <c r="AP49" s="1098"/>
      <c r="AQ49" s="1098"/>
      <c r="AR49" s="1099"/>
    </row>
    <row r="50" spans="1:44">
      <c r="A50" s="247"/>
      <c r="AK50" s="305"/>
      <c r="AL50" s="306"/>
      <c r="AM50" s="1096"/>
      <c r="AN50" s="307" t="s">
        <v>539</v>
      </c>
      <c r="AO50" s="308" t="s">
        <v>540</v>
      </c>
      <c r="AP50" s="309" t="s">
        <v>541</v>
      </c>
      <c r="AQ50" s="310" t="s">
        <v>542</v>
      </c>
      <c r="AR50" s="311" t="s">
        <v>543</v>
      </c>
    </row>
    <row r="51" spans="1:44">
      <c r="A51" s="247"/>
      <c r="AK51" s="303" t="s">
        <v>544</v>
      </c>
      <c r="AL51" s="304"/>
      <c r="AM51" s="312">
        <v>834770</v>
      </c>
      <c r="AN51" s="313">
        <v>50363</v>
      </c>
      <c r="AO51" s="314">
        <v>-2.7</v>
      </c>
      <c r="AP51" s="315">
        <v>74444</v>
      </c>
      <c r="AQ51" s="316">
        <v>6.6</v>
      </c>
      <c r="AR51" s="317">
        <v>-9.3000000000000007</v>
      </c>
    </row>
    <row r="52" spans="1:44">
      <c r="A52" s="247"/>
      <c r="AK52" s="318"/>
      <c r="AL52" s="319" t="s">
        <v>545</v>
      </c>
      <c r="AM52" s="320">
        <v>257779</v>
      </c>
      <c r="AN52" s="321">
        <v>15552</v>
      </c>
      <c r="AO52" s="322">
        <v>-12.5</v>
      </c>
      <c r="AP52" s="323">
        <v>34175</v>
      </c>
      <c r="AQ52" s="324">
        <v>4.0999999999999996</v>
      </c>
      <c r="AR52" s="325">
        <v>-16.600000000000001</v>
      </c>
    </row>
    <row r="53" spans="1:44">
      <c r="A53" s="247"/>
      <c r="AK53" s="303" t="s">
        <v>546</v>
      </c>
      <c r="AL53" s="304"/>
      <c r="AM53" s="312">
        <v>682993</v>
      </c>
      <c r="AN53" s="313">
        <v>41296</v>
      </c>
      <c r="AO53" s="314">
        <v>-18</v>
      </c>
      <c r="AP53" s="315">
        <v>85205</v>
      </c>
      <c r="AQ53" s="316">
        <v>14.5</v>
      </c>
      <c r="AR53" s="317">
        <v>-32.5</v>
      </c>
    </row>
    <row r="54" spans="1:44">
      <c r="A54" s="247"/>
      <c r="AK54" s="318"/>
      <c r="AL54" s="319" t="s">
        <v>545</v>
      </c>
      <c r="AM54" s="320">
        <v>322625</v>
      </c>
      <c r="AN54" s="321">
        <v>19507</v>
      </c>
      <c r="AO54" s="322">
        <v>25.4</v>
      </c>
      <c r="AP54" s="323">
        <v>38847</v>
      </c>
      <c r="AQ54" s="324">
        <v>13.7</v>
      </c>
      <c r="AR54" s="325">
        <v>11.7</v>
      </c>
    </row>
    <row r="55" spans="1:44">
      <c r="A55" s="247"/>
      <c r="AK55" s="303" t="s">
        <v>547</v>
      </c>
      <c r="AL55" s="304"/>
      <c r="AM55" s="312">
        <v>444252</v>
      </c>
      <c r="AN55" s="313">
        <v>27036</v>
      </c>
      <c r="AO55" s="314">
        <v>-34.5</v>
      </c>
      <c r="AP55" s="315">
        <v>77577</v>
      </c>
      <c r="AQ55" s="316">
        <v>-9</v>
      </c>
      <c r="AR55" s="317">
        <v>-25.5</v>
      </c>
    </row>
    <row r="56" spans="1:44">
      <c r="A56" s="247"/>
      <c r="AK56" s="318"/>
      <c r="AL56" s="319" t="s">
        <v>545</v>
      </c>
      <c r="AM56" s="320">
        <v>197871</v>
      </c>
      <c r="AN56" s="321">
        <v>12042</v>
      </c>
      <c r="AO56" s="322">
        <v>-38.299999999999997</v>
      </c>
      <c r="AP56" s="323">
        <v>40870</v>
      </c>
      <c r="AQ56" s="324">
        <v>5.2</v>
      </c>
      <c r="AR56" s="325">
        <v>-43.5</v>
      </c>
    </row>
    <row r="57" spans="1:44">
      <c r="A57" s="247"/>
      <c r="AK57" s="303" t="s">
        <v>548</v>
      </c>
      <c r="AL57" s="304"/>
      <c r="AM57" s="312">
        <v>838419</v>
      </c>
      <c r="AN57" s="313">
        <v>51434</v>
      </c>
      <c r="AO57" s="314">
        <v>90.2</v>
      </c>
      <c r="AP57" s="315">
        <v>115123</v>
      </c>
      <c r="AQ57" s="316">
        <v>48.4</v>
      </c>
      <c r="AR57" s="317">
        <v>41.8</v>
      </c>
    </row>
    <row r="58" spans="1:44">
      <c r="A58" s="247"/>
      <c r="AK58" s="318"/>
      <c r="AL58" s="319" t="s">
        <v>545</v>
      </c>
      <c r="AM58" s="320">
        <v>346823</v>
      </c>
      <c r="AN58" s="321">
        <v>21276</v>
      </c>
      <c r="AO58" s="322">
        <v>76.7</v>
      </c>
      <c r="AP58" s="323">
        <v>46026</v>
      </c>
      <c r="AQ58" s="324">
        <v>12.6</v>
      </c>
      <c r="AR58" s="325">
        <v>64.099999999999994</v>
      </c>
    </row>
    <row r="59" spans="1:44">
      <c r="A59" s="247"/>
      <c r="AK59" s="303" t="s">
        <v>549</v>
      </c>
      <c r="AL59" s="304"/>
      <c r="AM59" s="312">
        <v>425407</v>
      </c>
      <c r="AN59" s="313">
        <v>26282</v>
      </c>
      <c r="AO59" s="314">
        <v>-48.9</v>
      </c>
      <c r="AP59" s="315">
        <v>98899</v>
      </c>
      <c r="AQ59" s="316">
        <v>-14.1</v>
      </c>
      <c r="AR59" s="317">
        <v>-34.799999999999997</v>
      </c>
    </row>
    <row r="60" spans="1:44">
      <c r="A60" s="247"/>
      <c r="AK60" s="318"/>
      <c r="AL60" s="319" t="s">
        <v>545</v>
      </c>
      <c r="AM60" s="320">
        <v>156535</v>
      </c>
      <c r="AN60" s="321">
        <v>9671</v>
      </c>
      <c r="AO60" s="322">
        <v>-54.5</v>
      </c>
      <c r="AP60" s="323">
        <v>43734</v>
      </c>
      <c r="AQ60" s="324">
        <v>-5</v>
      </c>
      <c r="AR60" s="325">
        <v>-49.5</v>
      </c>
    </row>
    <row r="61" spans="1:44">
      <c r="A61" s="247"/>
      <c r="AK61" s="303" t="s">
        <v>550</v>
      </c>
      <c r="AL61" s="326"/>
      <c r="AM61" s="312">
        <v>645168</v>
      </c>
      <c r="AN61" s="313">
        <v>39282</v>
      </c>
      <c r="AO61" s="314">
        <v>-2.8</v>
      </c>
      <c r="AP61" s="315">
        <v>90250</v>
      </c>
      <c r="AQ61" s="327">
        <v>9.3000000000000007</v>
      </c>
      <c r="AR61" s="317">
        <v>-12.1</v>
      </c>
    </row>
    <row r="62" spans="1:44">
      <c r="A62" s="247"/>
      <c r="AK62" s="318"/>
      <c r="AL62" s="319" t="s">
        <v>545</v>
      </c>
      <c r="AM62" s="320">
        <v>256327</v>
      </c>
      <c r="AN62" s="321">
        <v>15610</v>
      </c>
      <c r="AO62" s="322">
        <v>-0.6</v>
      </c>
      <c r="AP62" s="323">
        <v>40730</v>
      </c>
      <c r="AQ62" s="324">
        <v>6.1</v>
      </c>
      <c r="AR62" s="325">
        <v>-6.7</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68" spans="1:46" ht="13.5" hidden="1" customHeight="1"/>
    <row r="69" spans="1:46" ht="13.5" hidden="1" customHeight="1"/>
    <row r="70" spans="1:46" hidden="1"/>
    <row r="71" spans="1:46" hidden="1"/>
    <row r="72" spans="1:46" hidden="1"/>
    <row r="73" spans="1:46" hidden="1"/>
    <row r="74" spans="1:46" hidden="1"/>
  </sheetData>
  <sheetProtection algorithmName="SHA-512" hashValue="wZfkvlw/D4bRqFSoWtoWFZMq5/FmB1Rig+fDOI5uYTMYaYRx2JQJIAxKVHcwIbn2VgOsOuk15GSscM20jzOjrg==" saltValue="Y04dEppw1ki99CfUDzOTZ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552</v>
      </c>
    </row>
    <row r="117" spans="125:125" ht="13.5" hidden="1" customHeight="1"/>
    <row r="118" spans="125:125" ht="13.5" hidden="1" customHeight="1"/>
    <row r="119" spans="125:125" ht="13.5" hidden="1" customHeight="1"/>
    <row r="120" spans="125:125" ht="13.5" hidden="1" customHeight="1"/>
    <row r="121" spans="125:125" ht="13.5" hidden="1" customHeight="1">
      <c r="DU121" s="241"/>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8605C5xKCNQb3horRv3SIejs1lQ3I9MfOWdYtaKddfhHPoixz/sXOaCkByqFVmoIMoiaMNiLFSFTpC+mKHY0A==" saltValue="DZ9tisLWNlZpxJyI6Iz+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0nyAwIqUbC7+e8yJUOtiAmKy1YcGYJbSdnmGbzcWdsnyLYRKNdwU1ccdw9blu/v052sQF2xrIIwVZv3Zgemhw==" saltValue="fHNiQE9MOKfXxv7w1WP7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120" t="s">
        <v>3</v>
      </c>
      <c r="D47" s="1120"/>
      <c r="E47" s="1121"/>
      <c r="F47" s="11">
        <v>2.23</v>
      </c>
      <c r="G47" s="12">
        <v>7.1</v>
      </c>
      <c r="H47" s="12">
        <v>10.64</v>
      </c>
      <c r="I47" s="12">
        <v>13.81</v>
      </c>
      <c r="J47" s="13">
        <v>10</v>
      </c>
    </row>
    <row r="48" spans="2:10" ht="57.75" customHeight="1">
      <c r="B48" s="14"/>
      <c r="C48" s="1122" t="s">
        <v>4</v>
      </c>
      <c r="D48" s="1122"/>
      <c r="E48" s="1123"/>
      <c r="F48" s="15">
        <v>5.77</v>
      </c>
      <c r="G48" s="16">
        <v>3.66</v>
      </c>
      <c r="H48" s="16">
        <v>4.93</v>
      </c>
      <c r="I48" s="16">
        <v>1.42</v>
      </c>
      <c r="J48" s="17">
        <v>2.65</v>
      </c>
    </row>
    <row r="49" spans="2:10" ht="57.75" customHeight="1" thickBot="1">
      <c r="B49" s="18"/>
      <c r="C49" s="1124" t="s">
        <v>5</v>
      </c>
      <c r="D49" s="1124"/>
      <c r="E49" s="1125"/>
      <c r="F49" s="19" t="s">
        <v>559</v>
      </c>
      <c r="G49" s="20" t="s">
        <v>560</v>
      </c>
      <c r="H49" s="20">
        <v>2.0099999999999998</v>
      </c>
      <c r="I49" s="20" t="s">
        <v>561</v>
      </c>
      <c r="J49" s="21" t="s">
        <v>562</v>
      </c>
    </row>
    <row r="50" spans="2:10" ht="13.5" customHeight="1"/>
    <row r="51" spans="2:10" ht="13.5" hidden="1" customHeight="1"/>
    <row r="52" spans="2:10" ht="13.5" hidden="1" customHeight="1"/>
    <row r="53" spans="2:10" ht="13.5" hidden="1" customHeight="1"/>
  </sheetData>
  <sheetProtection algorithmName="SHA-512" hashValue="ABAMwpQYwZiEmqYIfE0Hugfm1WSDXVuRFVtq2TY68mysPTtLEKmNPQp5A6e9p7Uzkx51f4wsvKVd2WLdRrQ0bg==" saltValue="9hoCVtHqx8kzC0iNuDc7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2019-03-13T23:36:53Z</cp:lastPrinted>
  <dcterms:created xsi:type="dcterms:W3CDTF">2019-02-14T05:08:24Z</dcterms:created>
  <dcterms:modified xsi:type="dcterms:W3CDTF">2019-11-12T01:53:16Z</dcterms:modified>
  <cp:category/>
</cp:coreProperties>
</file>