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0101\Profile\documents\lg90137\Documents\経営戦略\【熊本県市町村課・130期限】公営企業に係る経営比較分析表（平成２９年度決算）の分析等について（依頼）\27 南阿蘇村\下水道（法非適）\"/>
    </mc:Choice>
  </mc:AlternateContent>
  <workbookProtection workbookAlgorithmName="SHA-512" workbookHashValue="iqmjVEY4OIVQpMgiOwvFyhMgl/tbgBv6ZdxbWVkQ4e8AwC37zXY5Qt6AOBl7x0lSNvwh10N2VS43q4vJzBjsRA==" workbookSaltValue="LOWzwnDj5TSUGh/mgNkjR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<sst xmlns="http://schemas.openxmlformats.org/spreadsheetml/2006/main" count="256" uniqueCount="126">
  <si>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</si>
  <si>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</si>
  <si>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</si>
  <si>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</si>
  <si>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</si>
  <si>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</si>
  <si>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</si>
  <si>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</si>
  <si>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</si>
  <si>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</si>
  <si>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</si>
  <si>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</si>
  <si>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</si>
  <si>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</si>
  <si>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</si>
  <si>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</si>
  <si>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</si>
  <si>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</si>
  <si>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</si>
  <si>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</si>
  <si>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</si>
  <si>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</si>
  <si>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</si>
  <si>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</si>
  <si>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</si>
  <si>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</si>
  <si>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</si>
  <si>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</si>
  <si>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</si>
  <si>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</si>
  <si>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</si>
  <si>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</si>
  <si>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</si>
  <si>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</si>
  <si>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</si>
  <si>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</si>
  <si>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</si>
  <si>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</si>
  <si>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</si>
  <si>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</si>
  <si>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</si>
  <si>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</si>
  <si>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</si>
  <si>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</si>
  <si>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</si>
  <si>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</si>
  <si>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</si>
  <si>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</si>
  <si>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</si>
  <si>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</si>
  <si>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</si>
  <si>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</si>
  <si>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</si>
  <si>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</si>
  <si>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</si>
  <si>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</si>
  <si>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</si>
  <si>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</si>
  <si>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</si>
  <si>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</si>
  <si>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</si>
  <si>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</si>
  <si>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</si>
  <si>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</si>
  <si>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</si>
  <si>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</si>
  <si>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</si>
  <si>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</si>
  <si>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</si>
  <si>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</si>
  <si>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</si>
  <si>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</si>
  <si>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</si>
  <si>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</si>
  <si>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</si>
  <si>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</si>
  <si>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</si>
  <si>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</si>
  <si>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</si>
  <si>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</si>
  <si>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</si>
  <si>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</si>
  <si>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</si>
  <si>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</si>
  <si>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</si>
  <si>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</si>
  <si>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</si>
  <si>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</si>
  <si>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</si>
  <si>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</si>
  <si>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</si>
  <si>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</si>
  <si>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</si>
  <si>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</si>
  <si>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</si>
  <si>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</si>
  <si>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</si>
  <si>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</si>
  <si>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</si>
  <si>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</si>
  <si>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</si>
  <si>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</si>
  <si>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</si>
  <si>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</si>
  <si>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</si>
  <si>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</si>
  <si>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</si>
  <si>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</si>
  <si>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</si>
  <si>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</si>
  <si>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</si>
  <si>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</si>
  <si>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</si>
  <si>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</si>
  <si>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</si>
  <si>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</si>
  <si>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</si>
  <si>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</si>
  <si>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</si>
  <si>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</si>
  <si>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</si>
  <si>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</si>
  <si>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</si>
  <si>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村設置型浄化槽については、平成16年から管理を行っているが、ブロワー等において部品の交換のみで済んでいた修繕が交換部品がないということで、新品に交換せざるを得ない状況が出てきており、修繕費が増加傾向にある。また熊本地震により被害を受けた浄化槽の修繕は実施したものの、避難先から戻ってきていざ使用開始を始めた所、破損していた等の事例が見受けられるので、暫くは修繕費の増加が想定される。</t>
    <rPh sb="0" eb="1">
      <t>ムラ</t>
    </rPh>
    <rPh sb="1" eb="3">
      <t>セッチ</t>
    </rPh>
    <rPh sb="3" eb="4">
      <t>カタ</t>
    </rPh>
    <rPh sb="4" eb="7">
      <t>ジョウカソウ</t>
    </rPh>
    <rPh sb="13" eb="15">
      <t>ヘイセイ</t>
    </rPh>
    <rPh sb="17" eb="18">
      <t>ネン</t>
    </rPh>
    <rPh sb="20" eb="22">
      <t>カンリ</t>
    </rPh>
    <rPh sb="23" eb="24">
      <t>オコナ</t>
    </rPh>
    <rPh sb="34" eb="35">
      <t>トウ</t>
    </rPh>
    <rPh sb="39" eb="41">
      <t>ブヒン</t>
    </rPh>
    <rPh sb="42" eb="44">
      <t>コウカン</t>
    </rPh>
    <rPh sb="47" eb="48">
      <t>ス</t>
    </rPh>
    <rPh sb="52" eb="54">
      <t>シュウゼン</t>
    </rPh>
    <rPh sb="55" eb="57">
      <t>コウカン</t>
    </rPh>
    <rPh sb="57" eb="59">
      <t>ブヒン</t>
    </rPh>
    <rPh sb="69" eb="71">
      <t>シンピン</t>
    </rPh>
    <rPh sb="72" eb="74">
      <t>コウカン</t>
    </rPh>
    <rPh sb="78" eb="79">
      <t>エ</t>
    </rPh>
    <rPh sb="81" eb="83">
      <t>ジョウキョウ</t>
    </rPh>
    <rPh sb="84" eb="85">
      <t>デ</t>
    </rPh>
    <rPh sb="91" eb="94">
      <t>シュウゼンヒ</t>
    </rPh>
    <rPh sb="95" eb="97">
      <t>ゾウカ</t>
    </rPh>
    <rPh sb="97" eb="99">
      <t>ケイコウ</t>
    </rPh>
    <rPh sb="105" eb="107">
      <t>クマモト</t>
    </rPh>
    <rPh sb="107" eb="109">
      <t>ジシン</t>
    </rPh>
    <rPh sb="112" eb="114">
      <t>ヒガイ</t>
    </rPh>
    <rPh sb="115" eb="116">
      <t>ウ</t>
    </rPh>
    <rPh sb="118" eb="121">
      <t>ジョウカソウ</t>
    </rPh>
    <rPh sb="122" eb="124">
      <t>シュウゼン</t>
    </rPh>
    <rPh sb="125" eb="127">
      <t>ジッシ</t>
    </rPh>
    <rPh sb="133" eb="136">
      <t>ヒナンサキ</t>
    </rPh>
    <rPh sb="138" eb="139">
      <t>モド</t>
    </rPh>
    <rPh sb="145" eb="147">
      <t>シヨウ</t>
    </rPh>
    <rPh sb="147" eb="149">
      <t>カイシ</t>
    </rPh>
    <rPh sb="150" eb="151">
      <t>ハジ</t>
    </rPh>
    <rPh sb="153" eb="154">
      <t>トコロ</t>
    </rPh>
    <rPh sb="155" eb="157">
      <t>ハソン</t>
    </rPh>
    <rPh sb="161" eb="162">
      <t>トウ</t>
    </rPh>
    <rPh sb="163" eb="165">
      <t>ジレイ</t>
    </rPh>
    <rPh sb="166" eb="168">
      <t>ミウ</t>
    </rPh>
    <rPh sb="175" eb="176">
      <t>シバラ</t>
    </rPh>
    <rPh sb="178" eb="180">
      <t>シュウゼン</t>
    </rPh>
    <rPh sb="180" eb="181">
      <t>ヒ</t>
    </rPh>
    <rPh sb="182" eb="184">
      <t>ゾウカ</t>
    </rPh>
    <rPh sb="185" eb="187">
      <t>ソウテイ</t>
    </rPh>
    <phoneticPr fontId="4"/>
  </si>
  <si>
    <r>
      <t xml:space="preserve">収益的収支比率は、微増となっている。これは、H28年度は熊本地震による浄化槽の廃止による使用料の減収と浄化槽の修繕等による維持管理費の支出が多かったため大幅に低下した。一方H29年度は使用料の増加と修繕費の削減によって若干改善していることによる。
</t>
    </r>
    <r>
      <rPr>
        <sz val="11"/>
        <color theme="1"/>
        <rFont val="ＭＳ ゴシック"/>
        <family val="3"/>
        <charset val="128"/>
      </rPr>
      <t>経費回収率は、平均値よりも低い水準にあり、使用料で賄えていないが、汚水処理費の人件費の割合が高いためである。収益性の改善には収入と支出の見直しが必要である。
汚水処理原価が昨年度及び平均値よりも減少したのは、修繕費が減少したためである。</t>
    </r>
    <rPh sb="0" eb="3">
      <t>シュウエキテキ</t>
    </rPh>
    <rPh sb="3" eb="5">
      <t>シュウシ</t>
    </rPh>
    <rPh sb="5" eb="7">
      <t>ヒリツ</t>
    </rPh>
    <rPh sb="9" eb="11">
      <t>ビゾウ</t>
    </rPh>
    <rPh sb="25" eb="27">
      <t>ネンド</t>
    </rPh>
    <rPh sb="28" eb="30">
      <t>クマモト</t>
    </rPh>
    <rPh sb="30" eb="32">
      <t>ジシン</t>
    </rPh>
    <rPh sb="35" eb="38">
      <t>ジョウカソウ</t>
    </rPh>
    <rPh sb="39" eb="41">
      <t>ハイシ</t>
    </rPh>
    <rPh sb="44" eb="46">
      <t>シヨウ</t>
    </rPh>
    <rPh sb="46" eb="47">
      <t>リョウ</t>
    </rPh>
    <rPh sb="48" eb="50">
      <t>ゲンシュウ</t>
    </rPh>
    <rPh sb="51" eb="54">
      <t>ジョウカソウ</t>
    </rPh>
    <rPh sb="55" eb="57">
      <t>シュウゼン</t>
    </rPh>
    <rPh sb="57" eb="58">
      <t>トウ</t>
    </rPh>
    <rPh sb="61" eb="63">
      <t>イジ</t>
    </rPh>
    <rPh sb="63" eb="66">
      <t>カンリヒ</t>
    </rPh>
    <rPh sb="67" eb="69">
      <t>シシュツ</t>
    </rPh>
    <rPh sb="70" eb="71">
      <t>オオ</t>
    </rPh>
    <rPh sb="76" eb="78">
      <t>オオハバ</t>
    </rPh>
    <rPh sb="79" eb="81">
      <t>テイカ</t>
    </rPh>
    <rPh sb="84" eb="86">
      <t>イッポウ</t>
    </rPh>
    <rPh sb="89" eb="91">
      <t>ネンド</t>
    </rPh>
    <rPh sb="92" eb="94">
      <t>シヨウ</t>
    </rPh>
    <rPh sb="94" eb="95">
      <t>リョウ</t>
    </rPh>
    <rPh sb="96" eb="98">
      <t>ゾウカ</t>
    </rPh>
    <rPh sb="99" eb="102">
      <t>シュウゼンヒ</t>
    </rPh>
    <rPh sb="103" eb="105">
      <t>サクゲン</t>
    </rPh>
    <rPh sb="109" eb="111">
      <t>ジャッカン</t>
    </rPh>
    <rPh sb="111" eb="113">
      <t>カイゼン</t>
    </rPh>
    <rPh sb="124" eb="126">
      <t>ケイヒ</t>
    </rPh>
    <rPh sb="126" eb="129">
      <t>カイシュウリツ</t>
    </rPh>
    <rPh sb="131" eb="134">
      <t>ヘイキンチ</t>
    </rPh>
    <rPh sb="137" eb="138">
      <t>ヒク</t>
    </rPh>
    <rPh sb="139" eb="141">
      <t>スイジュン</t>
    </rPh>
    <rPh sb="145" eb="147">
      <t>シヨウ</t>
    </rPh>
    <rPh sb="147" eb="148">
      <t>リョウ</t>
    </rPh>
    <rPh sb="149" eb="150">
      <t>マカナ</t>
    </rPh>
    <rPh sb="157" eb="159">
      <t>オスイ</t>
    </rPh>
    <rPh sb="159" eb="161">
      <t>ショリ</t>
    </rPh>
    <rPh sb="161" eb="162">
      <t>ヒ</t>
    </rPh>
    <rPh sb="163" eb="166">
      <t>ジンケンヒ</t>
    </rPh>
    <rPh sb="167" eb="169">
      <t>ワリアイ</t>
    </rPh>
    <rPh sb="170" eb="171">
      <t>タカ</t>
    </rPh>
    <rPh sb="178" eb="180">
      <t>シュウエキ</t>
    </rPh>
    <rPh sb="180" eb="181">
      <t>セイ</t>
    </rPh>
    <rPh sb="182" eb="184">
      <t>カイゼン</t>
    </rPh>
    <rPh sb="186" eb="188">
      <t>シュウニュウ</t>
    </rPh>
    <rPh sb="189" eb="191">
      <t>シシュツ</t>
    </rPh>
    <rPh sb="192" eb="194">
      <t>ミナオ</t>
    </rPh>
    <rPh sb="196" eb="198">
      <t>ヒツヨウ</t>
    </rPh>
    <rPh sb="203" eb="205">
      <t>オスイ</t>
    </rPh>
    <rPh sb="205" eb="207">
      <t>ショリ</t>
    </rPh>
    <rPh sb="207" eb="209">
      <t>ゲンカ</t>
    </rPh>
    <rPh sb="210" eb="213">
      <t>サクネンド</t>
    </rPh>
    <rPh sb="213" eb="214">
      <t>オヨ</t>
    </rPh>
    <rPh sb="215" eb="218">
      <t>ヘイキンチ</t>
    </rPh>
    <rPh sb="221" eb="223">
      <t>ゲンショウ</t>
    </rPh>
    <rPh sb="228" eb="231">
      <t>シュウゼンヒ</t>
    </rPh>
    <rPh sb="232" eb="234">
      <t>ゲンショウ</t>
    </rPh>
    <phoneticPr fontId="4"/>
  </si>
  <si>
    <t>熊本地震の影響が未だ残っており、まだ暫くは地震による支払いが続く見込である。修繕費が増加傾向にあるが、経営的には使用料だけでは賄えず、一般会計繰入金に依存した経営体系となっている。今後使用料の料金改定も検討しなければならないが、少子高齢化による接続人口の減少も予測され、歳入を確保しつつ、経費節減に努める所存である。経営戦略については、平成32年度までに策定予定である。</t>
    <rPh sb="0" eb="2">
      <t>クマモト</t>
    </rPh>
    <rPh sb="2" eb="4">
      <t>ジシン</t>
    </rPh>
    <rPh sb="5" eb="7">
      <t>エイキョウ</t>
    </rPh>
    <rPh sb="8" eb="9">
      <t>イマ</t>
    </rPh>
    <rPh sb="10" eb="11">
      <t>ノコ</t>
    </rPh>
    <rPh sb="18" eb="19">
      <t>シバラ</t>
    </rPh>
    <rPh sb="21" eb="23">
      <t>ジシン</t>
    </rPh>
    <rPh sb="26" eb="28">
      <t>シハラ</t>
    </rPh>
    <rPh sb="30" eb="31">
      <t>ツヅ</t>
    </rPh>
    <rPh sb="32" eb="34">
      <t>ミコミ</t>
    </rPh>
    <rPh sb="38" eb="41">
      <t>シュウゼンヒ</t>
    </rPh>
    <rPh sb="42" eb="44">
      <t>ゾウカ</t>
    </rPh>
    <rPh sb="44" eb="46">
      <t>ケイコウ</t>
    </rPh>
    <rPh sb="51" eb="53">
      <t>ケイエイ</t>
    </rPh>
    <rPh sb="53" eb="54">
      <t>テキ</t>
    </rPh>
    <rPh sb="56" eb="58">
      <t>シヨウ</t>
    </rPh>
    <rPh sb="58" eb="59">
      <t>リョウ</t>
    </rPh>
    <rPh sb="63" eb="64">
      <t>マカナ</t>
    </rPh>
    <rPh sb="67" eb="69">
      <t>イッパン</t>
    </rPh>
    <rPh sb="69" eb="71">
      <t>カイケイ</t>
    </rPh>
    <rPh sb="71" eb="73">
      <t>クリイレ</t>
    </rPh>
    <rPh sb="73" eb="74">
      <t>キン</t>
    </rPh>
    <rPh sb="75" eb="77">
      <t>イゾン</t>
    </rPh>
    <rPh sb="79" eb="81">
      <t>ケイエイ</t>
    </rPh>
    <rPh sb="81" eb="83">
      <t>タイケイ</t>
    </rPh>
    <rPh sb="90" eb="92">
      <t>コンゴ</t>
    </rPh>
    <rPh sb="92" eb="95">
      <t>シヨウリョウ</t>
    </rPh>
    <rPh sb="96" eb="98">
      <t>リョウキン</t>
    </rPh>
    <rPh sb="98" eb="100">
      <t>カイテイ</t>
    </rPh>
    <rPh sb="101" eb="103">
      <t>ケントウ</t>
    </rPh>
    <rPh sb="114" eb="116">
      <t>ショウシ</t>
    </rPh>
    <rPh sb="116" eb="119">
      <t>コウレイカ</t>
    </rPh>
    <rPh sb="122" eb="124">
      <t>セツゾク</t>
    </rPh>
    <rPh sb="124" eb="126">
      <t>ジンコウ</t>
    </rPh>
    <rPh sb="127" eb="129">
      <t>ゲンショウ</t>
    </rPh>
    <rPh sb="130" eb="132">
      <t>ヨソク</t>
    </rPh>
    <rPh sb="135" eb="137">
      <t>サイニュウ</t>
    </rPh>
    <rPh sb="138" eb="140">
      <t>カクホ</t>
    </rPh>
    <rPh sb="144" eb="146">
      <t>ケイヒ</t>
    </rPh>
    <rPh sb="146" eb="148">
      <t>セツゲン</t>
    </rPh>
    <rPh sb="149" eb="150">
      <t>ツト</t>
    </rPh>
    <rPh sb="152" eb="154">
      <t>ショゾン</t>
    </rPh>
    <rPh sb="158" eb="160">
      <t>ケイエイ</t>
    </rPh>
    <rPh sb="160" eb="162">
      <t>センリャク</t>
    </rPh>
    <rPh sb="168" eb="170">
      <t>ヘイセイ</t>
    </rPh>
    <rPh sb="172" eb="174">
      <t>ネンド</t>
    </rPh>
    <rPh sb="177" eb="179">
      <t>サクテイ</t>
    </rPh>
    <rPh sb="179" eb="18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</si>
</sst>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1B-4D2C-AB44-9C4B5D08348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1B-4D2C-AB44-9C4B5D08348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B8-4BD3-8CFC-7D3B4320D1D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c:ext xmlns:c16="http://schemas.microsoft.com/office/drawing/2014/chart" uri="{C3380CC4-5D6E-409C-BE32-E72D297353CC}">
              <c16:uniqueId val="{00000001-D9B8-4BD3-8CFC-7D3B4320D1D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99B-4EE4-B1F0-E83F72279A2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c:ext xmlns:c16="http://schemas.microsoft.com/office/drawing/2014/chart" uri="{C3380CC4-5D6E-409C-BE32-E72D297353CC}">
              <c16:uniqueId val="{00000001-599B-4EE4-B1F0-E83F72279A2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103.29</c:v>
                </c:pt>
                <c:pt idx="1">
                  <c:v>99.04</c:v>
                </c:pt>
                <c:pt idx="2">
                  <c:v>107.75</c:v>
                </c:pt>
                <c:pt idx="3">
                  <c:v>96.89</c:v>
                </c:pt>
                <c:pt idx="4">
                  <c:v>99.03</c:v>
                </c:pt>
              </c:numCache>
            </c:numRef>
          </c:val>
          <c:extLst>
            <c:ext xmlns:c16="http://schemas.microsoft.com/office/drawing/2014/chart" uri="{C3380CC4-5D6E-409C-BE32-E72D297353CC}">
              <c16:uniqueId val="{00000000-8974-4A77-A274-A6B8724351D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74-4A77-A274-A6B8724351D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43-4065-A88A-E5B390B6C00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43-4065-A88A-E5B390B6C00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3F-4833-9D16-28B51CF27A9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3F-4833-9D16-28B51CF27A9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9C-4989-993A-A5924AA7043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9C-4989-993A-A5924AA7043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60-4B34-A5E0-C6DC15D20F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60-4B34-A5E0-C6DC15D20F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1093.73</c:v>
                </c:pt>
                <c:pt idx="4" formatCode="#,##0.00;&quot;△&quot;#,##0.00;&quot;-&quot;">
                  <c:v>940.22</c:v>
                </c:pt>
              </c:numCache>
            </c:numRef>
          </c:val>
          <c:extLst>
            <c:ext xmlns:c16="http://schemas.microsoft.com/office/drawing/2014/chart" uri="{C3380CC4-5D6E-409C-BE32-E72D297353CC}">
              <c16:uniqueId val="{00000000-4A3F-43E0-AF73-C9D85EB64DE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c:ext xmlns:c16="http://schemas.microsoft.com/office/drawing/2014/chart" uri="{C3380CC4-5D6E-409C-BE32-E72D297353CC}">
              <c16:uniqueId val="{00000001-4A3F-43E0-AF73-C9D85EB64DE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46.66</c:v>
                </c:pt>
                <c:pt idx="1">
                  <c:v>44.7</c:v>
                </c:pt>
                <c:pt idx="2">
                  <c:v>49.12</c:v>
                </c:pt>
                <c:pt idx="3">
                  <c:v>31.37</c:v>
                </c:pt>
                <c:pt idx="4">
                  <c:v>45.29</c:v>
                </c:pt>
              </c:numCache>
            </c:numRef>
          </c:val>
          <c:extLst>
            <c:ext xmlns:c16="http://schemas.microsoft.com/office/drawing/2014/chart" uri="{C3380CC4-5D6E-409C-BE32-E72D297353CC}">
              <c16:uniqueId val="{00000000-2B18-4D56-9821-BF97F1AD76D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c:ext xmlns:c16="http://schemas.microsoft.com/office/drawing/2014/chart" uri="{C3380CC4-5D6E-409C-BE32-E72D297353CC}">
              <c16:uniqueId val="{00000001-2B18-4D56-9821-BF97F1AD76D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242.08</c:v>
                </c:pt>
                <c:pt idx="1">
                  <c:v>256.04000000000002</c:v>
                </c:pt>
                <c:pt idx="2">
                  <c:v>232.94</c:v>
                </c:pt>
                <c:pt idx="3">
                  <c:v>307.75</c:v>
                </c:pt>
                <c:pt idx="4">
                  <c:v>236.76</c:v>
                </c:pt>
              </c:numCache>
            </c:numRef>
          </c:val>
          <c:extLst>
            <c:ext xmlns:c16="http://schemas.microsoft.com/office/drawing/2014/chart" uri="{C3380CC4-5D6E-409C-BE32-E72D297353CC}">
              <c16:uniqueId val="{00000000-6307-4B61-82E3-0C33024DF70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c:ext xmlns:c16="http://schemas.microsoft.com/office/drawing/2014/chart" uri="{C3380CC4-5D6E-409C-BE32-E72D297353CC}">
              <c16:uniqueId val="{00000001-6307-4B61-82E3-0C33024DF70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E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南阿蘇村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10846</v>
      </c>
      <c r="AM8" s="66"/>
      <c r="AN8" s="66"/>
      <c r="AO8" s="66"/>
      <c r="AP8" s="66"/>
      <c r="AQ8" s="66"/>
      <c r="AR8" s="66"/>
      <c r="AS8" s="66"/>
      <c r="AT8" s="65">
        <f>データ!T6</f>
        <v>137.32</v>
      </c>
      <c r="AU8" s="65"/>
      <c r="AV8" s="65"/>
      <c r="AW8" s="65"/>
      <c r="AX8" s="65"/>
      <c r="AY8" s="65"/>
      <c r="AZ8" s="65"/>
      <c r="BA8" s="65"/>
      <c r="BB8" s="65">
        <f>データ!U6</f>
        <v>78.98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9.2100000000000009</v>
      </c>
      <c r="Q10" s="65"/>
      <c r="R10" s="65"/>
      <c r="S10" s="65"/>
      <c r="T10" s="65"/>
      <c r="U10" s="65"/>
      <c r="V10" s="65"/>
      <c r="W10" s="65">
        <f>データ!Q6</f>
        <v>100</v>
      </c>
      <c r="X10" s="65"/>
      <c r="Y10" s="65"/>
      <c r="Z10" s="65"/>
      <c r="AA10" s="65"/>
      <c r="AB10" s="65"/>
      <c r="AC10" s="65"/>
      <c r="AD10" s="66">
        <f>データ!R6</f>
        <v>4320</v>
      </c>
      <c r="AE10" s="66"/>
      <c r="AF10" s="66"/>
      <c r="AG10" s="66"/>
      <c r="AH10" s="66"/>
      <c r="AI10" s="66"/>
      <c r="AJ10" s="66"/>
      <c r="AK10" s="2"/>
      <c r="AL10" s="66">
        <f>データ!V6</f>
        <v>988</v>
      </c>
      <c r="AM10" s="66"/>
      <c r="AN10" s="66"/>
      <c r="AO10" s="66"/>
      <c r="AP10" s="66"/>
      <c r="AQ10" s="66"/>
      <c r="AR10" s="66"/>
      <c r="AS10" s="66"/>
      <c r="AT10" s="65">
        <f>データ!W6</f>
        <v>127.5</v>
      </c>
      <c r="AU10" s="65"/>
      <c r="AV10" s="65"/>
      <c r="AW10" s="65"/>
      <c r="AX10" s="65"/>
      <c r="AY10" s="65"/>
      <c r="AZ10" s="65"/>
      <c r="BA10" s="65"/>
      <c r="BB10" s="65">
        <f>データ!X6</f>
        <v>7.75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55</v>
      </c>
      <c r="N86" s="25" t="s">
        <v>56</v>
      </c>
      <c r="O86" s="25" t="str">
        <f>データ!EO6</f>
        <v>【-】</v>
      </c>
    </row>
  </sheetData>
  <sheetProtection algorithmName="SHA-512" hashValue="/0SgNRBai5VZjlntOMgs0VEpKclTUYbfU+vdKlkA++imeLLeWYEZjCKzi71WMan8k2+G1kY8hh9hA2e5I2Ms8w==" saltValue="UsawKNisxGMEc2mODN/xT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434337</v>
      </c>
      <c r="D6" s="32">
        <f t="shared" si="3"/>
        <v>47</v>
      </c>
      <c r="E6" s="32">
        <f t="shared" si="3"/>
        <v>18</v>
      </c>
      <c r="F6" s="32">
        <f t="shared" si="3"/>
        <v>0</v>
      </c>
      <c r="G6" s="32">
        <f t="shared" si="3"/>
        <v>0</v>
      </c>
      <c r="H6" s="32" t="str">
        <f t="shared" si="3"/>
        <v>熊本県　南阿蘇村</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9.2100000000000009</v>
      </c>
      <c r="Q6" s="33">
        <f t="shared" si="3"/>
        <v>100</v>
      </c>
      <c r="R6" s="33">
        <f t="shared" si="3"/>
        <v>4320</v>
      </c>
      <c r="S6" s="33">
        <f t="shared" si="3"/>
        <v>10846</v>
      </c>
      <c r="T6" s="33">
        <f t="shared" si="3"/>
        <v>137.32</v>
      </c>
      <c r="U6" s="33">
        <f t="shared" si="3"/>
        <v>78.98</v>
      </c>
      <c r="V6" s="33">
        <f t="shared" si="3"/>
        <v>988</v>
      </c>
      <c r="W6" s="33">
        <f t="shared" si="3"/>
        <v>127.5</v>
      </c>
      <c r="X6" s="33">
        <f t="shared" si="3"/>
        <v>7.75</v>
      </c>
      <c r="Y6" s="34">
        <f>IF(Y7="",NA(),Y7)</f>
        <v>103.29</v>
      </c>
      <c r="Z6" s="34">
        <f t="shared" ref="Z6:AH6" si="4">IF(Z7="",NA(),Z7)</f>
        <v>99.04</v>
      </c>
      <c r="AA6" s="34">
        <f t="shared" si="4"/>
        <v>107.75</v>
      </c>
      <c r="AB6" s="34">
        <f t="shared" si="4"/>
        <v>96.89</v>
      </c>
      <c r="AC6" s="34">
        <f t="shared" si="4"/>
        <v>99.03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1093.73</v>
      </c>
      <c r="BJ6" s="34">
        <f t="shared" si="7"/>
        <v>940.22</v>
      </c>
      <c r="BK6" s="34">
        <f t="shared" si="7"/>
        <v>446.63</v>
      </c>
      <c r="BL6" s="34">
        <f t="shared" si="7"/>
        <v>416.91</v>
      </c>
      <c r="BM6" s="34">
        <f t="shared" si="7"/>
        <v>392.19</v>
      </c>
      <c r="BN6" s="34">
        <f t="shared" si="7"/>
        <v>413.5</v>
      </c>
      <c r="BO6" s="34">
        <f t="shared" si="7"/>
        <v>407.42</v>
      </c>
      <c r="BP6" s="33" t="str">
        <f>IF(BP7="","",IF(BP7="-","【-】","【"&amp;SUBSTITUTE(TEXT(BP7,"#,##0.00"),"-","△")&amp;"】"))</f>
        <v>【329.28】</v>
      </c>
      <c r="BQ6" s="34">
        <f>IF(BQ7="",NA(),BQ7)</f>
        <v>46.66</v>
      </c>
      <c r="BR6" s="34">
        <f t="shared" ref="BR6:BZ6" si="8">IF(BR7="",NA(),BR7)</f>
        <v>44.7</v>
      </c>
      <c r="BS6" s="34">
        <f t="shared" si="8"/>
        <v>49.12</v>
      </c>
      <c r="BT6" s="34">
        <f t="shared" si="8"/>
        <v>31.37</v>
      </c>
      <c r="BU6" s="34">
        <f t="shared" si="8"/>
        <v>45.29</v>
      </c>
      <c r="BV6" s="34">
        <f t="shared" si="8"/>
        <v>58.53</v>
      </c>
      <c r="BW6" s="34">
        <f t="shared" si="8"/>
        <v>57.93</v>
      </c>
      <c r="BX6" s="34">
        <f t="shared" si="8"/>
        <v>57.03</v>
      </c>
      <c r="BY6" s="34">
        <f t="shared" si="8"/>
        <v>55.84</v>
      </c>
      <c r="BZ6" s="34">
        <f t="shared" si="8"/>
        <v>57.08</v>
      </c>
      <c r="CA6" s="33" t="str">
        <f>IF(CA7="","",IF(CA7="-","【-】","【"&amp;SUBSTITUTE(TEXT(CA7,"#,##0.00"),"-","△")&amp;"】"))</f>
        <v>【60.55】</v>
      </c>
      <c r="CB6" s="34">
        <f>IF(CB7="",NA(),CB7)</f>
        <v>242.08</v>
      </c>
      <c r="CC6" s="34">
        <f t="shared" ref="CC6:CK6" si="9">IF(CC7="",NA(),CC7)</f>
        <v>256.04000000000002</v>
      </c>
      <c r="CD6" s="34">
        <f t="shared" si="9"/>
        <v>232.94</v>
      </c>
      <c r="CE6" s="34">
        <f t="shared" si="9"/>
        <v>307.75</v>
      </c>
      <c r="CF6" s="34">
        <f t="shared" si="9"/>
        <v>236.76</v>
      </c>
      <c r="CG6" s="34">
        <f t="shared" si="9"/>
        <v>266.57</v>
      </c>
      <c r="CH6" s="34">
        <f t="shared" si="9"/>
        <v>276.93</v>
      </c>
      <c r="CI6" s="34">
        <f t="shared" si="9"/>
        <v>283.73</v>
      </c>
      <c r="CJ6" s="34">
        <f t="shared" si="9"/>
        <v>287.57</v>
      </c>
      <c r="CK6" s="34">
        <f t="shared" si="9"/>
        <v>286.86</v>
      </c>
      <c r="CL6" s="33" t="str">
        <f>IF(CL7="","",IF(CL7="-","【-】","【"&amp;SUBSTITUTE(TEXT(CL7,"#,##0.00"),"-","△")&amp;"】"))</f>
        <v>【269.12】</v>
      </c>
      <c r="CM6" s="34" t="str">
        <f>IF(CM7="",NA(),CM7)</f>
        <v>-</v>
      </c>
      <c r="CN6" s="34" t="str">
        <f t="shared" ref="CN6:CV6" si="10">IF(CN7="",NA(),CN7)</f>
        <v>-</v>
      </c>
      <c r="CO6" s="34" t="str">
        <f t="shared" si="10"/>
        <v>-</v>
      </c>
      <c r="CP6" s="34" t="str">
        <f t="shared" si="10"/>
        <v>-</v>
      </c>
      <c r="CQ6" s="34" t="str">
        <f t="shared" si="10"/>
        <v>-</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434337</v>
      </c>
      <c r="D7" s="36">
        <v>47</v>
      </c>
      <c r="E7" s="36">
        <v>18</v>
      </c>
      <c r="F7" s="36">
        <v>0</v>
      </c>
      <c r="G7" s="36">
        <v>0</v>
      </c>
      <c r="H7" s="36" t="s">
        <v>110</v>
      </c>
      <c r="I7" s="36" t="s">
        <v>111</v>
      </c>
      <c r="J7" s="36" t="s">
        <v>112</v>
      </c>
      <c r="K7" s="36" t="s">
        <v>113</v>
      </c>
      <c r="L7" s="36" t="s">
        <v>114</v>
      </c>
      <c r="M7" s="36" t="s">
        <v>115</v>
      </c>
      <c r="N7" s="37" t="s">
        <v>116</v>
      </c>
      <c r="O7" s="37" t="s">
        <v>117</v>
      </c>
      <c r="P7" s="37">
        <v>9.2100000000000009</v>
      </c>
      <c r="Q7" s="37">
        <v>100</v>
      </c>
      <c r="R7" s="37">
        <v>4320</v>
      </c>
      <c r="S7" s="37">
        <v>10846</v>
      </c>
      <c r="T7" s="37">
        <v>137.32</v>
      </c>
      <c r="U7" s="37">
        <v>78.98</v>
      </c>
      <c r="V7" s="37">
        <v>988</v>
      </c>
      <c r="W7" s="37">
        <v>127.5</v>
      </c>
      <c r="X7" s="37">
        <v>7.75</v>
      </c>
      <c r="Y7" s="37">
        <v>103.29</v>
      </c>
      <c r="Z7" s="37">
        <v>99.04</v>
      </c>
      <c r="AA7" s="37">
        <v>107.75</v>
      </c>
      <c r="AB7" s="37">
        <v>96.89</v>
      </c>
      <c r="AC7" s="37">
        <v>99.03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1093.73</v>
      </c>
      <c r="BJ7" s="37">
        <v>940.22</v>
      </c>
      <c r="BK7" s="37">
        <v>446.63</v>
      </c>
      <c r="BL7" s="37">
        <v>416.91</v>
      </c>
      <c r="BM7" s="37">
        <v>392.19</v>
      </c>
      <c r="BN7" s="37">
        <v>413.5</v>
      </c>
      <c r="BO7" s="37">
        <v>407.42</v>
      </c>
      <c r="BP7" s="37">
        <v>329.28</v>
      </c>
      <c r="BQ7" s="37">
        <v>46.66</v>
      </c>
      <c r="BR7" s="37">
        <v>44.7</v>
      </c>
      <c r="BS7" s="37">
        <v>49.12</v>
      </c>
      <c r="BT7" s="37">
        <v>31.37</v>
      </c>
      <c r="BU7" s="37">
        <v>45.29</v>
      </c>
      <c r="BV7" s="37">
        <v>58.53</v>
      </c>
      <c r="BW7" s="37">
        <v>57.93</v>
      </c>
      <c r="BX7" s="37">
        <v>57.03</v>
      </c>
      <c r="BY7" s="37">
        <v>55.84</v>
      </c>
      <c r="BZ7" s="37">
        <v>57.08</v>
      </c>
      <c r="CA7" s="37">
        <v>60.55</v>
      </c>
      <c r="CB7" s="37">
        <v>242.08</v>
      </c>
      <c r="CC7" s="37">
        <v>256.04000000000002</v>
      </c>
      <c r="CD7" s="37">
        <v>232.94</v>
      </c>
      <c r="CE7" s="37">
        <v>307.75</v>
      </c>
      <c r="CF7" s="37">
        <v>236.76</v>
      </c>
      <c r="CG7" s="37">
        <v>266.57</v>
      </c>
      <c r="CH7" s="37">
        <v>276.93</v>
      </c>
      <c r="CI7" s="37">
        <v>283.73</v>
      </c>
      <c r="CJ7" s="37">
        <v>287.57</v>
      </c>
      <c r="CK7" s="37">
        <v>286.86</v>
      </c>
      <c r="CL7" s="37">
        <v>269.12</v>
      </c>
      <c r="CM7" s="37" t="s">
        <v>116</v>
      </c>
      <c r="CN7" s="37" t="s">
        <v>116</v>
      </c>
      <c r="CO7" s="37" t="s">
        <v>116</v>
      </c>
      <c r="CP7" s="37" t="s">
        <v>116</v>
      </c>
      <c r="CQ7" s="37" t="s">
        <v>116</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2019-02-13T06:28:48Z</cp:lastPrinted>
  <dcterms:created xsi:type="dcterms:W3CDTF">2018-12-03T09:41:50Z</dcterms:created>
  <dcterms:modified xsi:type="dcterms:W3CDTF">2019-02-13T06:29:44Z</dcterms:modified>
  <cp:category/>
</cp:coreProperties>
</file>