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020xBy/5JlZOoOUYsBQZlZ1hsRhju56as5jA/vjEuhmEt5kAroiiOAwZbG37ZkwlDYWXGnbsAMTYHSdNSV7rug==" workbookSaltValue="2S8n6RUFEGNo1VrRi+hAV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L10" i="4"/>
  <c r="AD10" i="4"/>
  <c r="P10" i="4"/>
  <c r="B10" i="4"/>
  <c r="AT8" i="4"/>
  <c r="AD8" i="4"/>
  <c r="I8" i="4"/>
  <c r="B8" i="4"/>
  <c r="D10" i="5" l="1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<sst xmlns="http://schemas.openxmlformats.org/spreadsheetml/2006/main" count="240" uniqueCount="126">
  <si>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</si>
  <si>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</si>
  <si>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</si>
  <si>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</si>
  <si>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</si>
  <si>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</si>
  <si>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</si>
  <si>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</si>
  <si>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</si>
  <si>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</si>
  <si>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</si>
  <si>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</si>
  <si>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</si>
  <si>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</si>
  <si>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</si>
  <si>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</si>
  <si>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</si>
  <si>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</si>
  <si>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</si>
  <si>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</si>
  <si>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</si>
  <si>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</si>
  <si>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</si>
  <si>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</si>
  <si>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</si>
  <si>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</si>
  <si>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</si>
  <si>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</si>
  <si>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</si>
  <si>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</si>
  <si>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</si>
  <si>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</si>
  <si>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</si>
  <si>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</si>
  <si>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</si>
  <si>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</si>
  <si>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</si>
  <si>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</si>
  <si>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</si>
  <si>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</si>
  <si>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</si>
  <si>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</si>
  <si>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</si>
  <si>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</si>
  <si>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</si>
  <si>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</si>
  <si>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</si>
  <si>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</si>
  <si>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</si>
  <si>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</si>
  <si>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</si>
  <si>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</si>
  <si>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</si>
  <si>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</si>
  <si>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</si>
  <si>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</si>
  <si>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</si>
  <si>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</si>
  <si>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</si>
  <si>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</si>
  <si>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</si>
  <si>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</si>
  <si>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</si>
  <si>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</si>
  <si>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</si>
  <si>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</si>
  <si>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</si>
  <si>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</si>
  <si>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</si>
  <si>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</si>
  <si>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</si>
  <si>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</si>
  <si>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</si>
  <si>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</si>
  <si>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</si>
  <si>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</si>
  <si>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</si>
  <si>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</si>
  <si>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</si>
  <si>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</si>
  <si>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</si>
  <si>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</si>
  <si>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</si>
  <si>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</si>
  <si>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</si>
  <si>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</si>
  <si>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</si>
  <si>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</si>
  <si>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</si>
  <si>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</si>
  <si>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</si>
  <si>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</si>
  <si>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</si>
  <si>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</si>
  <si>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</si>
  <si>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</si>
  <si>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</si>
  <si>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</si>
  <si>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</si>
  <si>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</si>
  <si>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</si>
  <si>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</si>
  <si>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</si>
  <si>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</si>
  <si>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</si>
  <si>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</si>
  <si>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</si>
  <si>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</si>
  <si>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</si>
  <si>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</si>
  <si>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南阿蘇村</t>
  </si>
  <si>
    <t>法非適用</t>
  </si>
  <si>
    <t>下水道事業</t>
  </si>
  <si>
    <t>農業集落排水</t>
  </si>
  <si>
    <t>F3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</si>
  <si>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</si>
  <si>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</si>
  <si>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</si>
  <si>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</si>
  <si>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</si>
  <si>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</si>
  <si>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</si>
  <si>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</si>
  <si>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17年から供用開始しているが、13年を経過し中継マンホールや処理場において修繕業務が増加している。平成29年度に機能診断調査を行い、平成31年度に最適整備構想を実施する予定であるが、適切な維持管理を継続していくために財源の確保が急務である。</t>
    <rPh sb="0" eb="2">
      <t>ヘイセイ</t>
    </rPh>
    <rPh sb="4" eb="5">
      <t>ネン</t>
    </rPh>
    <rPh sb="7" eb="9">
      <t>キョウヨウ</t>
    </rPh>
    <rPh sb="9" eb="11">
      <t>カイシ</t>
    </rPh>
    <rPh sb="19" eb="20">
      <t>ネン</t>
    </rPh>
    <rPh sb="21" eb="23">
      <t>ケイカ</t>
    </rPh>
    <rPh sb="24" eb="26">
      <t>チュウケイ</t>
    </rPh>
    <rPh sb="32" eb="35">
      <t>ショリジョウ</t>
    </rPh>
    <rPh sb="39" eb="41">
      <t>シュウゼン</t>
    </rPh>
    <rPh sb="41" eb="43">
      <t>ギョウム</t>
    </rPh>
    <rPh sb="44" eb="46">
      <t>ゾウカ</t>
    </rPh>
    <rPh sb="51" eb="53">
      <t>ヘイセイ</t>
    </rPh>
    <rPh sb="55" eb="57">
      <t>ネンド</t>
    </rPh>
    <rPh sb="58" eb="60">
      <t>キノウ</t>
    </rPh>
    <rPh sb="60" eb="62">
      <t>シンダン</t>
    </rPh>
    <rPh sb="62" eb="64">
      <t>チョウサ</t>
    </rPh>
    <rPh sb="65" eb="66">
      <t>オコナ</t>
    </rPh>
    <rPh sb="68" eb="70">
      <t>ヘイセイ</t>
    </rPh>
    <rPh sb="72" eb="74">
      <t>ネンド</t>
    </rPh>
    <rPh sb="75" eb="77">
      <t>サイテキ</t>
    </rPh>
    <rPh sb="77" eb="79">
      <t>セイビ</t>
    </rPh>
    <rPh sb="79" eb="81">
      <t>コウソウ</t>
    </rPh>
    <rPh sb="82" eb="84">
      <t>ジッシ</t>
    </rPh>
    <rPh sb="86" eb="88">
      <t>ヨテイ</t>
    </rPh>
    <rPh sb="93" eb="95">
      <t>テキセツ</t>
    </rPh>
    <rPh sb="96" eb="98">
      <t>イジ</t>
    </rPh>
    <rPh sb="98" eb="100">
      <t>カンリ</t>
    </rPh>
    <rPh sb="101" eb="103">
      <t>ケイゾク</t>
    </rPh>
    <rPh sb="110" eb="112">
      <t>ザイゲン</t>
    </rPh>
    <rPh sb="113" eb="115">
      <t>カクホ</t>
    </rPh>
    <rPh sb="116" eb="118">
      <t>キュウム</t>
    </rPh>
    <phoneticPr fontId="4"/>
  </si>
  <si>
    <t>今後、施設の老朽化による維持管理費の経費の増加が見込まれ、経営的には厳しくなることが予想されるが、現状では使用料収入では維持管理費を賄えていないため、使用料の見直しの検討が必要である。平成31年度に最適整備構想を実施する予定なので、その結果を踏まえ長寿命化の計画を策定し施設の改築・更新を進めていく予定である。
経営戦略は、平成31年度に最適整備構想の中でストックマネジメントを行い、平成32年度までに策定予定である。</t>
    <rPh sb="0" eb="2">
      <t>コンゴ</t>
    </rPh>
    <rPh sb="3" eb="5">
      <t>シセツ</t>
    </rPh>
    <rPh sb="6" eb="8">
      <t>ロウキュウ</t>
    </rPh>
    <rPh sb="8" eb="9">
      <t>カ</t>
    </rPh>
    <rPh sb="12" eb="14">
      <t>イジ</t>
    </rPh>
    <rPh sb="14" eb="17">
      <t>カンリヒ</t>
    </rPh>
    <rPh sb="18" eb="20">
      <t>ケイヒ</t>
    </rPh>
    <rPh sb="21" eb="23">
      <t>ゾウカ</t>
    </rPh>
    <rPh sb="24" eb="26">
      <t>ミコ</t>
    </rPh>
    <rPh sb="29" eb="31">
      <t>ケイエイ</t>
    </rPh>
    <rPh sb="31" eb="32">
      <t>テキ</t>
    </rPh>
    <rPh sb="34" eb="35">
      <t>キビ</t>
    </rPh>
    <rPh sb="42" eb="44">
      <t>ヨソウ</t>
    </rPh>
    <rPh sb="49" eb="51">
      <t>ゲンジョウ</t>
    </rPh>
    <rPh sb="53" eb="55">
      <t>シヨウ</t>
    </rPh>
    <rPh sb="55" eb="56">
      <t>リョウ</t>
    </rPh>
    <rPh sb="56" eb="58">
      <t>シュウニュウ</t>
    </rPh>
    <rPh sb="60" eb="62">
      <t>イジ</t>
    </rPh>
    <rPh sb="62" eb="65">
      <t>カンリヒ</t>
    </rPh>
    <rPh sb="66" eb="67">
      <t>マカナ</t>
    </rPh>
    <rPh sb="75" eb="77">
      <t>シヨウ</t>
    </rPh>
    <rPh sb="77" eb="78">
      <t>リョウ</t>
    </rPh>
    <rPh sb="79" eb="81">
      <t>ミナオ</t>
    </rPh>
    <rPh sb="83" eb="85">
      <t>ケントウ</t>
    </rPh>
    <rPh sb="86" eb="88">
      <t>ヒツヨウ</t>
    </rPh>
    <rPh sb="92" eb="94">
      <t>ヘイセイ</t>
    </rPh>
    <rPh sb="96" eb="97">
      <t>ネン</t>
    </rPh>
    <rPh sb="97" eb="98">
      <t>ド</t>
    </rPh>
    <rPh sb="99" eb="101">
      <t>サイテキ</t>
    </rPh>
    <rPh sb="101" eb="103">
      <t>セイビ</t>
    </rPh>
    <rPh sb="103" eb="105">
      <t>コウソウ</t>
    </rPh>
    <rPh sb="106" eb="108">
      <t>ジッシ</t>
    </rPh>
    <rPh sb="110" eb="112">
      <t>ヨテイ</t>
    </rPh>
    <rPh sb="118" eb="120">
      <t>ケッカ</t>
    </rPh>
    <rPh sb="121" eb="122">
      <t>フ</t>
    </rPh>
    <rPh sb="124" eb="125">
      <t>チョウ</t>
    </rPh>
    <rPh sb="125" eb="128">
      <t>ジュミョウカ</t>
    </rPh>
    <rPh sb="129" eb="131">
      <t>ケイカク</t>
    </rPh>
    <rPh sb="132" eb="134">
      <t>サクテイ</t>
    </rPh>
    <rPh sb="135" eb="137">
      <t>シセツ</t>
    </rPh>
    <rPh sb="138" eb="140">
      <t>カイチク</t>
    </rPh>
    <rPh sb="141" eb="143">
      <t>コウシン</t>
    </rPh>
    <rPh sb="144" eb="145">
      <t>スス</t>
    </rPh>
    <rPh sb="149" eb="151">
      <t>ヨテイ</t>
    </rPh>
    <rPh sb="156" eb="158">
      <t>ケイエイ</t>
    </rPh>
    <rPh sb="158" eb="160">
      <t>センリャク</t>
    </rPh>
    <rPh sb="162" eb="164">
      <t>ヘイセイ</t>
    </rPh>
    <rPh sb="166" eb="168">
      <t>ネンド</t>
    </rPh>
    <rPh sb="169" eb="171">
      <t>サイテキ</t>
    </rPh>
    <rPh sb="171" eb="173">
      <t>セイビ</t>
    </rPh>
    <rPh sb="173" eb="175">
      <t>コウソウ</t>
    </rPh>
    <rPh sb="176" eb="177">
      <t>ナカ</t>
    </rPh>
    <rPh sb="189" eb="190">
      <t>オコナ</t>
    </rPh>
    <rPh sb="192" eb="194">
      <t>ヘイセイ</t>
    </rPh>
    <rPh sb="196" eb="198">
      <t>ネンド</t>
    </rPh>
    <rPh sb="201" eb="203">
      <t>サクテイ</t>
    </rPh>
    <rPh sb="203" eb="205">
      <t>ヨテイ</t>
    </rPh>
    <phoneticPr fontId="4"/>
  </si>
  <si>
    <t>収益的収支比率は高く推移しており、経費回収率も平均値よりは若干上回っているが、事業の維持管理費を使用料で賄えていないため、歳出の削減と歳入の確保、特に収入増加に向けた取り組みが必要になると思われる。
汚水処理原価については、平均値よりも低くなっているが、使用料では維持管理費を賄えていないため、今後も経費削減に努める必要がある。
施設利用率は、ほぼ平均値と変わらないものの、今後、少子高齢化に伴い汚水処理人口の減少が予測される。
水洗化率についても平均を上回ってはいるが、今後人口減少が見込まれるで、水洗化率の促進を進めていく必要がある。</t>
    <rPh sb="0" eb="2">
      <t>シュウエキ</t>
    </rPh>
    <rPh sb="2" eb="3">
      <t>テキ</t>
    </rPh>
    <rPh sb="3" eb="5">
      <t>シュウシ</t>
    </rPh>
    <rPh sb="5" eb="7">
      <t>ヒリツ</t>
    </rPh>
    <rPh sb="8" eb="9">
      <t>タカ</t>
    </rPh>
    <rPh sb="10" eb="12">
      <t>スイイ</t>
    </rPh>
    <rPh sb="17" eb="19">
      <t>ケイヒ</t>
    </rPh>
    <rPh sb="19" eb="21">
      <t>カイシュウ</t>
    </rPh>
    <rPh sb="21" eb="22">
      <t>リツ</t>
    </rPh>
    <rPh sb="23" eb="25">
      <t>ヘイキン</t>
    </rPh>
    <rPh sb="25" eb="26">
      <t>アタイ</t>
    </rPh>
    <rPh sb="29" eb="31">
      <t>ジャッカン</t>
    </rPh>
    <rPh sb="31" eb="33">
      <t>ウワマワ</t>
    </rPh>
    <rPh sb="39" eb="41">
      <t>ジギョウ</t>
    </rPh>
    <rPh sb="48" eb="50">
      <t>シヨウ</t>
    </rPh>
    <rPh sb="50" eb="51">
      <t>リョウ</t>
    </rPh>
    <rPh sb="52" eb="53">
      <t>マカナ</t>
    </rPh>
    <rPh sb="61" eb="63">
      <t>サイシュツ</t>
    </rPh>
    <rPh sb="64" eb="66">
      <t>サクゲン</t>
    </rPh>
    <rPh sb="67" eb="69">
      <t>サイニュウ</t>
    </rPh>
    <rPh sb="70" eb="72">
      <t>カクホ</t>
    </rPh>
    <rPh sb="73" eb="74">
      <t>トク</t>
    </rPh>
    <rPh sb="75" eb="77">
      <t>シュウニュウ</t>
    </rPh>
    <rPh sb="77" eb="79">
      <t>ゾウカ</t>
    </rPh>
    <rPh sb="80" eb="81">
      <t>ム</t>
    </rPh>
    <rPh sb="83" eb="84">
      <t>ト</t>
    </rPh>
    <rPh sb="85" eb="86">
      <t>ク</t>
    </rPh>
    <rPh sb="88" eb="90">
      <t>ヒツヨウ</t>
    </rPh>
    <rPh sb="94" eb="95">
      <t>オモ</t>
    </rPh>
    <rPh sb="100" eb="102">
      <t>オスイ</t>
    </rPh>
    <rPh sb="102" eb="104">
      <t>ショリ</t>
    </rPh>
    <rPh sb="104" eb="106">
      <t>ゲンカ</t>
    </rPh>
    <rPh sb="112" eb="115">
      <t>ヘイキンチ</t>
    </rPh>
    <rPh sb="118" eb="119">
      <t>ヒク</t>
    </rPh>
    <rPh sb="127" eb="129">
      <t>シヨウ</t>
    </rPh>
    <rPh sb="132" eb="134">
      <t>イジ</t>
    </rPh>
    <rPh sb="134" eb="137">
      <t>カンリヒ</t>
    </rPh>
    <rPh sb="138" eb="139">
      <t>マカナ</t>
    </rPh>
    <rPh sb="147" eb="149">
      <t>コンゴ</t>
    </rPh>
    <rPh sb="150" eb="152">
      <t>ケイヒ</t>
    </rPh>
    <rPh sb="152" eb="154">
      <t>サクゲン</t>
    </rPh>
    <rPh sb="155" eb="156">
      <t>ツト</t>
    </rPh>
    <rPh sb="158" eb="160">
      <t>ヒツヨウ</t>
    </rPh>
    <rPh sb="165" eb="167">
      <t>シセツ</t>
    </rPh>
    <rPh sb="167" eb="170">
      <t>リヨウリツ</t>
    </rPh>
    <rPh sb="174" eb="176">
      <t>ヘイキン</t>
    </rPh>
    <rPh sb="176" eb="177">
      <t>アタイ</t>
    </rPh>
    <rPh sb="178" eb="179">
      <t>カ</t>
    </rPh>
    <rPh sb="187" eb="189">
      <t>コンゴ</t>
    </rPh>
    <rPh sb="190" eb="192">
      <t>ショウシ</t>
    </rPh>
    <rPh sb="192" eb="195">
      <t>コウレイカ</t>
    </rPh>
    <rPh sb="196" eb="197">
      <t>トモナ</t>
    </rPh>
    <rPh sb="198" eb="200">
      <t>オスイ</t>
    </rPh>
    <rPh sb="200" eb="202">
      <t>ショリ</t>
    </rPh>
    <rPh sb="202" eb="204">
      <t>ジンコウ</t>
    </rPh>
    <rPh sb="205" eb="207">
      <t>ゲンショウ</t>
    </rPh>
    <rPh sb="208" eb="210">
      <t>ヨソク</t>
    </rPh>
    <rPh sb="215" eb="218">
      <t>スイセンカ</t>
    </rPh>
    <rPh sb="218" eb="219">
      <t>リツ</t>
    </rPh>
    <rPh sb="224" eb="226">
      <t>ヘイキン</t>
    </rPh>
    <rPh sb="227" eb="229">
      <t>ウワマワ</t>
    </rPh>
    <rPh sb="236" eb="238">
      <t>コンゴ</t>
    </rPh>
    <rPh sb="238" eb="240">
      <t>ジンコウ</t>
    </rPh>
    <rPh sb="240" eb="242">
      <t>ゲンショウ</t>
    </rPh>
    <rPh sb="243" eb="245">
      <t>ミコ</t>
    </rPh>
    <rPh sb="250" eb="253">
      <t>スイセンカ</t>
    </rPh>
    <rPh sb="253" eb="254">
      <t>リツ</t>
    </rPh>
    <rPh sb="255" eb="257">
      <t>ソクシン</t>
    </rPh>
    <rPh sb="258" eb="259">
      <t>スス</t>
    </rPh>
    <rPh sb="263" eb="26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</si>
</sst>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A8-455E-BF26-56531CD2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96608"/>
        <c:axId val="6821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0.02</c:v>
                </c:pt>
                <c:pt idx="3">
                  <c:v>0.03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A8-455E-BF26-56531CD2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96608"/>
        <c:axId val="68215168"/>
      </c:lineChart>
      <c:dateAx>
        <c:axId val="68196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8215168"/>
        <c:crosses val="autoZero"/>
        <c:auto val="1"/>
        <c:lblOffset val="100"/>
        <c:baseTimeUnit val="years"/>
      </c:dateAx>
      <c:valAx>
        <c:axId val="68215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8196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48.65</c:v>
                </c:pt>
                <c:pt idx="1">
                  <c:v>55.51</c:v>
                </c:pt>
                <c:pt idx="2">
                  <c:v>44.49</c:v>
                </c:pt>
                <c:pt idx="3">
                  <c:v>41.37</c:v>
                </c:pt>
                <c:pt idx="4">
                  <c:v>43.04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BE-4234-B57A-24C45ABCE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74400"/>
        <c:axId val="9679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44.69</c:v>
                </c:pt>
                <c:pt idx="2">
                  <c:v>44.69</c:v>
                </c:pt>
                <c:pt idx="3">
                  <c:v>42.84</c:v>
                </c:pt>
                <c:pt idx="4">
                  <c:v>40.93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BE-4234-B57A-24C45ABCE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400"/>
        <c:axId val="96797056"/>
      </c:lineChart>
      <c:dateAx>
        <c:axId val="9677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97056"/>
        <c:crosses val="autoZero"/>
        <c:auto val="1"/>
        <c:lblOffset val="100"/>
        <c:baseTimeUnit val="years"/>
      </c:dateAx>
      <c:valAx>
        <c:axId val="9679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77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88.96</c:v>
                </c:pt>
                <c:pt idx="1">
                  <c:v>94.64</c:v>
                </c:pt>
                <c:pt idx="2">
                  <c:v>90.44</c:v>
                </c:pt>
                <c:pt idx="3">
                  <c:v>92.42</c:v>
                </c:pt>
                <c:pt idx="4">
                  <c:v>86.03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18-429D-B595-EC596558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23936"/>
        <c:axId val="968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71.97</c:v>
                </c:pt>
                <c:pt idx="1">
                  <c:v>70.59</c:v>
                </c:pt>
                <c:pt idx="2">
                  <c:v>69.67</c:v>
                </c:pt>
                <c:pt idx="3">
                  <c:v>66.3</c:v>
                </c:pt>
                <c:pt idx="4">
                  <c:v>62.73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18-429D-B595-EC596558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936"/>
        <c:axId val="96830208"/>
      </c:lineChart>
      <c:dateAx>
        <c:axId val="9682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830208"/>
        <c:crosses val="autoZero"/>
        <c:auto val="1"/>
        <c:lblOffset val="100"/>
        <c:baseTimeUnit val="years"/>
      </c:dateAx>
      <c:valAx>
        <c:axId val="968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82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82.73</c:v>
                </c:pt>
                <c:pt idx="1">
                  <c:v>81.3</c:v>
                </c:pt>
                <c:pt idx="2">
                  <c:v>95.61</c:v>
                </c:pt>
                <c:pt idx="3">
                  <c:v>96.13</c:v>
                </c:pt>
                <c:pt idx="4">
                  <c:v>99.22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8E-4955-BAA1-796E9C92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1120"/>
        <c:axId val="93471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8E-4955-BAA1-796E9C92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1120"/>
        <c:axId val="93471488"/>
      </c:lineChart>
      <c:dateAx>
        <c:axId val="93461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71488"/>
        <c:crosses val="autoZero"/>
        <c:auto val="1"/>
        <c:lblOffset val="100"/>
        <c:baseTimeUnit val="years"/>
      </c:dateAx>
      <c:valAx>
        <c:axId val="93471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461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59-4F1F-9B1D-8F229D512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94272"/>
        <c:axId val="93500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59-4F1F-9B1D-8F229D512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94272"/>
        <c:axId val="93500544"/>
      </c:lineChart>
      <c:dateAx>
        <c:axId val="9349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00544"/>
        <c:crosses val="autoZero"/>
        <c:auto val="1"/>
        <c:lblOffset val="100"/>
        <c:baseTimeUnit val="years"/>
      </c:dateAx>
      <c:valAx>
        <c:axId val="93500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494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72-4534-A78B-E3DD6ECF8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92928"/>
        <c:axId val="96499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72-4534-A78B-E3DD6ECF8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92928"/>
        <c:axId val="96499200"/>
      </c:lineChart>
      <c:dateAx>
        <c:axId val="96492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499200"/>
        <c:crosses val="autoZero"/>
        <c:auto val="1"/>
        <c:lblOffset val="100"/>
        <c:baseTimeUnit val="years"/>
      </c:dateAx>
      <c:valAx>
        <c:axId val="96499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492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EA-42B6-826D-3C27B31C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32352"/>
        <c:axId val="9654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EA-42B6-826D-3C27B31C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352"/>
        <c:axId val="96542720"/>
      </c:lineChart>
      <c:dateAx>
        <c:axId val="9653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542720"/>
        <c:crosses val="autoZero"/>
        <c:auto val="1"/>
        <c:lblOffset val="100"/>
        <c:baseTimeUnit val="years"/>
      </c:dateAx>
      <c:valAx>
        <c:axId val="9654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53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E9-40AD-91E5-850BDC6DA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69984"/>
        <c:axId val="9658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E9-40AD-91E5-850BDC6DA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9984"/>
        <c:axId val="96580352"/>
      </c:lineChart>
      <c:dateAx>
        <c:axId val="96569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580352"/>
        <c:crosses val="autoZero"/>
        <c:auto val="1"/>
        <c:lblOffset val="100"/>
        <c:baseTimeUnit val="years"/>
      </c:dateAx>
      <c:valAx>
        <c:axId val="9658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569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411.12</c:v>
                </c:pt>
                <c:pt idx="4" formatCode="#,##0.00;&quot;△&quot;#,##0.00;&quot;-&quot;">
                  <c:v>453.48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A3-420D-B4E3-08D74396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66752"/>
        <c:axId val="9666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1117.1099999999999</c:v>
                </c:pt>
                <c:pt idx="1">
                  <c:v>1161.05</c:v>
                </c:pt>
                <c:pt idx="2">
                  <c:v>979.89</c:v>
                </c:pt>
                <c:pt idx="3">
                  <c:v>1051.43</c:v>
                </c:pt>
                <c:pt idx="4">
                  <c:v>982.29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3-420D-B4E3-08D74396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66752"/>
        <c:axId val="96668672"/>
      </c:lineChart>
      <c:dateAx>
        <c:axId val="9666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668672"/>
        <c:crosses val="autoZero"/>
        <c:auto val="1"/>
        <c:lblOffset val="100"/>
        <c:baseTimeUnit val="years"/>
      </c:dateAx>
      <c:valAx>
        <c:axId val="9666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66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48.31</c:v>
                </c:pt>
                <c:pt idx="1">
                  <c:v>49.99</c:v>
                </c:pt>
                <c:pt idx="2">
                  <c:v>57.31</c:v>
                </c:pt>
                <c:pt idx="3">
                  <c:v>55.76</c:v>
                </c:pt>
                <c:pt idx="4">
                  <c:v>52.21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EE-4179-85BD-AD5D64A9C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08096"/>
        <c:axId val="96710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41.04</c:v>
                </c:pt>
                <c:pt idx="1">
                  <c:v>41.08</c:v>
                </c:pt>
                <c:pt idx="2">
                  <c:v>41.34</c:v>
                </c:pt>
                <c:pt idx="3">
                  <c:v>40.06</c:v>
                </c:pt>
                <c:pt idx="4">
                  <c:v>41.25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EE-4179-85BD-AD5D64A9C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096"/>
        <c:axId val="96710016"/>
      </c:lineChart>
      <c:dateAx>
        <c:axId val="96708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0016"/>
        <c:crosses val="autoZero"/>
        <c:auto val="1"/>
        <c:lblOffset val="100"/>
        <c:baseTimeUnit val="years"/>
      </c:dateAx>
      <c:valAx>
        <c:axId val="96710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708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285.08999999999997</c:v>
                </c:pt>
                <c:pt idx="1">
                  <c:v>249.71</c:v>
                </c:pt>
                <c:pt idx="2">
                  <c:v>270.92</c:v>
                </c:pt>
                <c:pt idx="3">
                  <c:v>293.35000000000002</c:v>
                </c:pt>
                <c:pt idx="4">
                  <c:v>304.2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36-4D1A-A974-5084994E0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45344"/>
        <c:axId val="9675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357.08</c:v>
                </c:pt>
                <c:pt idx="1">
                  <c:v>378.08</c:v>
                </c:pt>
                <c:pt idx="2">
                  <c:v>357.49</c:v>
                </c:pt>
                <c:pt idx="3">
                  <c:v>355.22</c:v>
                </c:pt>
                <c:pt idx="4">
                  <c:v>334.48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36-4D1A-A974-5084994E0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344"/>
        <c:axId val="96755712"/>
      </c:lineChart>
      <c:dateAx>
        <c:axId val="96745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55712"/>
        <c:crosses val="autoZero"/>
        <c:auto val="1"/>
        <c:lblOffset val="100"/>
        <c:baseTimeUnit val="years"/>
      </c:dateAx>
      <c:valAx>
        <c:axId val="9675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745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熊本県　南阿蘇村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F3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10846</v>
      </c>
      <c r="AM8" s="66"/>
      <c r="AN8" s="66"/>
      <c r="AO8" s="66"/>
      <c r="AP8" s="66"/>
      <c r="AQ8" s="66"/>
      <c r="AR8" s="66"/>
      <c r="AS8" s="66"/>
      <c r="AT8" s="65">
        <f>データ!T6</f>
        <v>137.32</v>
      </c>
      <c r="AU8" s="65"/>
      <c r="AV8" s="65"/>
      <c r="AW8" s="65"/>
      <c r="AX8" s="65"/>
      <c r="AY8" s="65"/>
      <c r="AZ8" s="65"/>
      <c r="BA8" s="65"/>
      <c r="BB8" s="65">
        <f>データ!U6</f>
        <v>78.98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7.27</v>
      </c>
      <c r="Q10" s="65"/>
      <c r="R10" s="65"/>
      <c r="S10" s="65"/>
      <c r="T10" s="65"/>
      <c r="U10" s="65"/>
      <c r="V10" s="65"/>
      <c r="W10" s="65">
        <f>データ!Q6</f>
        <v>100</v>
      </c>
      <c r="X10" s="65"/>
      <c r="Y10" s="65"/>
      <c r="Z10" s="65"/>
      <c r="AA10" s="65"/>
      <c r="AB10" s="65"/>
      <c r="AC10" s="65"/>
      <c r="AD10" s="66">
        <f>データ!R6</f>
        <v>3750</v>
      </c>
      <c r="AE10" s="66"/>
      <c r="AF10" s="66"/>
      <c r="AG10" s="66"/>
      <c r="AH10" s="66"/>
      <c r="AI10" s="66"/>
      <c r="AJ10" s="66"/>
      <c r="AK10" s="2"/>
      <c r="AL10" s="66">
        <f>データ!V6</f>
        <v>780</v>
      </c>
      <c r="AM10" s="66"/>
      <c r="AN10" s="66"/>
      <c r="AO10" s="66"/>
      <c r="AP10" s="66"/>
      <c r="AQ10" s="66"/>
      <c r="AR10" s="66"/>
      <c r="AS10" s="66"/>
      <c r="AT10" s="65">
        <f>データ!W6</f>
        <v>9.8000000000000007</v>
      </c>
      <c r="AU10" s="65"/>
      <c r="AV10" s="65"/>
      <c r="AW10" s="65"/>
      <c r="AX10" s="65"/>
      <c r="AY10" s="65"/>
      <c r="AZ10" s="65"/>
      <c r="BA10" s="65"/>
      <c r="BB10" s="65">
        <f>データ!X6</f>
        <v>79.59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123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【814.89】</v>
      </c>
      <c r="I86" s="25" t="str">
        <f>データ!CA6</f>
        <v>【60.64】</v>
      </c>
      <c r="J86" s="25" t="str">
        <f>データ!CL6</f>
        <v>【255.52】</v>
      </c>
      <c r="K86" s="25" t="str">
        <f>データ!CW6</f>
        <v>【52.49】</v>
      </c>
      <c r="L86" s="25" t="str">
        <f>データ!DH6</f>
        <v>【85.49】</v>
      </c>
      <c r="M86" s="25" t="s">
        <v>56</v>
      </c>
      <c r="N86" s="25" t="s">
        <v>56</v>
      </c>
      <c r="O86" s="25" t="str">
        <f>データ!EO6</f>
        <v>【0.11】</v>
      </c>
    </row>
  </sheetData>
  <sheetProtection algorithmName="SHA-512" hashValue="IKu3A7tk/MGgMbCZoAhBEdYU7Ke7+X8XRorcTcMHDh3x+earwmvoFc4xitoF6+sMoFc3j6/67yvrPVAkKNA0rQ==" saltValue="6AfO5F7vBPFa5TYTUic4Jg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434337</v>
      </c>
      <c r="D6" s="32">
        <f t="shared" si="3"/>
        <v>47</v>
      </c>
      <c r="E6" s="32">
        <f t="shared" si="3"/>
        <v>17</v>
      </c>
      <c r="F6" s="32">
        <f t="shared" si="3"/>
        <v>5</v>
      </c>
      <c r="G6" s="32">
        <f t="shared" si="3"/>
        <v>0</v>
      </c>
      <c r="H6" s="32" t="str">
        <f t="shared" si="3"/>
        <v>熊本県　南阿蘇村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農業集落排水</v>
      </c>
      <c r="L6" s="32" t="str">
        <f t="shared" si="3"/>
        <v>F3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7.27</v>
      </c>
      <c r="Q6" s="33">
        <f t="shared" si="3"/>
        <v>100</v>
      </c>
      <c r="R6" s="33">
        <f t="shared" si="3"/>
        <v>3750</v>
      </c>
      <c r="S6" s="33">
        <f t="shared" si="3"/>
        <v>10846</v>
      </c>
      <c r="T6" s="33">
        <f t="shared" si="3"/>
        <v>137.32</v>
      </c>
      <c r="U6" s="33">
        <f t="shared" si="3"/>
        <v>78.98</v>
      </c>
      <c r="V6" s="33">
        <f t="shared" si="3"/>
        <v>780</v>
      </c>
      <c r="W6" s="33">
        <f t="shared" si="3"/>
        <v>9.8000000000000007</v>
      </c>
      <c r="X6" s="33">
        <f t="shared" si="3"/>
        <v>79.59</v>
      </c>
      <c r="Y6" s="34">
        <f>IF(Y7="",NA(),Y7)</f>
        <v>82.73</v>
      </c>
      <c r="Z6" s="34">
        <f t="shared" ref="Z6:AH6" si="4">IF(Z7="",NA(),Z7)</f>
        <v>81.3</v>
      </c>
      <c r="AA6" s="34">
        <f t="shared" si="4"/>
        <v>95.61</v>
      </c>
      <c r="AB6" s="34">
        <f t="shared" si="4"/>
        <v>96.13</v>
      </c>
      <c r="AC6" s="34">
        <f t="shared" si="4"/>
        <v>99.22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4">
        <f t="shared" si="7"/>
        <v>411.12</v>
      </c>
      <c r="BJ6" s="34">
        <f t="shared" si="7"/>
        <v>453.48</v>
      </c>
      <c r="BK6" s="34">
        <f t="shared" si="7"/>
        <v>1117.1099999999999</v>
      </c>
      <c r="BL6" s="34">
        <f t="shared" si="7"/>
        <v>1161.05</v>
      </c>
      <c r="BM6" s="34">
        <f t="shared" si="7"/>
        <v>979.89</v>
      </c>
      <c r="BN6" s="34">
        <f t="shared" si="7"/>
        <v>1051.43</v>
      </c>
      <c r="BO6" s="34">
        <f t="shared" si="7"/>
        <v>982.29</v>
      </c>
      <c r="BP6" s="33" t="str">
        <f>IF(BP7="","",IF(BP7="-","【-】","【"&amp;SUBSTITUTE(TEXT(BP7,"#,##0.00"),"-","△")&amp;"】"))</f>
        <v>【814.89】</v>
      </c>
      <c r="BQ6" s="34">
        <f>IF(BQ7="",NA(),BQ7)</f>
        <v>48.31</v>
      </c>
      <c r="BR6" s="34">
        <f t="shared" ref="BR6:BZ6" si="8">IF(BR7="",NA(),BR7)</f>
        <v>49.99</v>
      </c>
      <c r="BS6" s="34">
        <f t="shared" si="8"/>
        <v>57.31</v>
      </c>
      <c r="BT6" s="34">
        <f t="shared" si="8"/>
        <v>55.76</v>
      </c>
      <c r="BU6" s="34">
        <f t="shared" si="8"/>
        <v>52.21</v>
      </c>
      <c r="BV6" s="34">
        <f t="shared" si="8"/>
        <v>41.04</v>
      </c>
      <c r="BW6" s="34">
        <f t="shared" si="8"/>
        <v>41.08</v>
      </c>
      <c r="BX6" s="34">
        <f t="shared" si="8"/>
        <v>41.34</v>
      </c>
      <c r="BY6" s="34">
        <f t="shared" si="8"/>
        <v>40.06</v>
      </c>
      <c r="BZ6" s="34">
        <f t="shared" si="8"/>
        <v>41.25</v>
      </c>
      <c r="CA6" s="33" t="str">
        <f>IF(CA7="","",IF(CA7="-","【-】","【"&amp;SUBSTITUTE(TEXT(CA7,"#,##0.00"),"-","△")&amp;"】"))</f>
        <v>【60.64】</v>
      </c>
      <c r="CB6" s="34">
        <f>IF(CB7="",NA(),CB7)</f>
        <v>285.08999999999997</v>
      </c>
      <c r="CC6" s="34">
        <f t="shared" ref="CC6:CK6" si="9">IF(CC7="",NA(),CC7)</f>
        <v>249.71</v>
      </c>
      <c r="CD6" s="34">
        <f t="shared" si="9"/>
        <v>270.92</v>
      </c>
      <c r="CE6" s="34">
        <f t="shared" si="9"/>
        <v>293.35000000000002</v>
      </c>
      <c r="CF6" s="34">
        <f t="shared" si="9"/>
        <v>304.2</v>
      </c>
      <c r="CG6" s="34">
        <f t="shared" si="9"/>
        <v>357.08</v>
      </c>
      <c r="CH6" s="34">
        <f t="shared" si="9"/>
        <v>378.08</v>
      </c>
      <c r="CI6" s="34">
        <f t="shared" si="9"/>
        <v>357.49</v>
      </c>
      <c r="CJ6" s="34">
        <f t="shared" si="9"/>
        <v>355.22</v>
      </c>
      <c r="CK6" s="34">
        <f t="shared" si="9"/>
        <v>334.48</v>
      </c>
      <c r="CL6" s="33" t="str">
        <f>IF(CL7="","",IF(CL7="-","【-】","【"&amp;SUBSTITUTE(TEXT(CL7,"#,##0.00"),"-","△")&amp;"】"))</f>
        <v>【255.52】</v>
      </c>
      <c r="CM6" s="34">
        <f>IF(CM7="",NA(),CM7)</f>
        <v>48.65</v>
      </c>
      <c r="CN6" s="34">
        <f t="shared" ref="CN6:CV6" si="10">IF(CN7="",NA(),CN7)</f>
        <v>55.51</v>
      </c>
      <c r="CO6" s="34">
        <f t="shared" si="10"/>
        <v>44.49</v>
      </c>
      <c r="CP6" s="34">
        <f t="shared" si="10"/>
        <v>41.37</v>
      </c>
      <c r="CQ6" s="34">
        <f t="shared" si="10"/>
        <v>43.04</v>
      </c>
      <c r="CR6" s="34">
        <f t="shared" si="10"/>
        <v>45.95</v>
      </c>
      <c r="CS6" s="34">
        <f t="shared" si="10"/>
        <v>44.69</v>
      </c>
      <c r="CT6" s="34">
        <f t="shared" si="10"/>
        <v>44.69</v>
      </c>
      <c r="CU6" s="34">
        <f t="shared" si="10"/>
        <v>42.84</v>
      </c>
      <c r="CV6" s="34">
        <f t="shared" si="10"/>
        <v>40.93</v>
      </c>
      <c r="CW6" s="33" t="str">
        <f>IF(CW7="","",IF(CW7="-","【-】","【"&amp;SUBSTITUTE(TEXT(CW7,"#,##0.00"),"-","△")&amp;"】"))</f>
        <v>【52.49】</v>
      </c>
      <c r="CX6" s="34">
        <f>IF(CX7="",NA(),CX7)</f>
        <v>88.96</v>
      </c>
      <c r="CY6" s="34">
        <f t="shared" ref="CY6:DG6" si="11">IF(CY7="",NA(),CY7)</f>
        <v>94.64</v>
      </c>
      <c r="CZ6" s="34">
        <f t="shared" si="11"/>
        <v>90.44</v>
      </c>
      <c r="DA6" s="34">
        <f t="shared" si="11"/>
        <v>92.42</v>
      </c>
      <c r="DB6" s="34">
        <f t="shared" si="11"/>
        <v>86.03</v>
      </c>
      <c r="DC6" s="34">
        <f t="shared" si="11"/>
        <v>71.97</v>
      </c>
      <c r="DD6" s="34">
        <f t="shared" si="11"/>
        <v>70.59</v>
      </c>
      <c r="DE6" s="34">
        <f t="shared" si="11"/>
        <v>69.67</v>
      </c>
      <c r="DF6" s="34">
        <f t="shared" si="11"/>
        <v>66.3</v>
      </c>
      <c r="DG6" s="34">
        <f t="shared" si="11"/>
        <v>62.73</v>
      </c>
      <c r="DH6" s="33" t="str">
        <f>IF(DH7="","",IF(DH7="-","【-】","【"&amp;SUBSTITUTE(TEXT(DH7,"#,##0.00"),"-","△")&amp;"】"))</f>
        <v>【85.49】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0.04</v>
      </c>
      <c r="EK6" s="34">
        <f t="shared" si="14"/>
        <v>7.0000000000000007E-2</v>
      </c>
      <c r="EL6" s="34">
        <f t="shared" si="14"/>
        <v>0.02</v>
      </c>
      <c r="EM6" s="34">
        <f t="shared" si="14"/>
        <v>0.03</v>
      </c>
      <c r="EN6" s="33">
        <f t="shared" si="14"/>
        <v>0</v>
      </c>
      <c r="EO6" s="33" t="str">
        <f>IF(EO7="","",IF(EO7="-","【-】","【"&amp;SUBSTITUTE(TEXT(EO7,"#,##0.00"),"-","△")&amp;"】"))</f>
        <v>【0.11】</v>
      </c>
    </row>
    <row r="7" spans="1:145" s="35" customFormat="1" x14ac:dyDescent="0.15">
      <c r="A7" s="27"/>
      <c r="B7" s="36">
        <v>2017</v>
      </c>
      <c r="C7" s="36">
        <v>434337</v>
      </c>
      <c r="D7" s="36">
        <v>47</v>
      </c>
      <c r="E7" s="36">
        <v>17</v>
      </c>
      <c r="F7" s="36">
        <v>5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7.27</v>
      </c>
      <c r="Q7" s="37">
        <v>100</v>
      </c>
      <c r="R7" s="37">
        <v>3750</v>
      </c>
      <c r="S7" s="37">
        <v>10846</v>
      </c>
      <c r="T7" s="37">
        <v>137.32</v>
      </c>
      <c r="U7" s="37">
        <v>78.98</v>
      </c>
      <c r="V7" s="37">
        <v>780</v>
      </c>
      <c r="W7" s="37">
        <v>9.8000000000000007</v>
      </c>
      <c r="X7" s="37">
        <v>79.59</v>
      </c>
      <c r="Y7" s="37">
        <v>82.73</v>
      </c>
      <c r="Z7" s="37">
        <v>81.3</v>
      </c>
      <c r="AA7" s="37">
        <v>95.61</v>
      </c>
      <c r="AB7" s="37">
        <v>96.13</v>
      </c>
      <c r="AC7" s="37">
        <v>99.22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411.12</v>
      </c>
      <c r="BJ7" s="37">
        <v>453.48</v>
      </c>
      <c r="BK7" s="37">
        <v>1117.1099999999999</v>
      </c>
      <c r="BL7" s="37">
        <v>1161.05</v>
      </c>
      <c r="BM7" s="37">
        <v>979.89</v>
      </c>
      <c r="BN7" s="37">
        <v>1051.43</v>
      </c>
      <c r="BO7" s="37">
        <v>982.29</v>
      </c>
      <c r="BP7" s="37">
        <v>814.89</v>
      </c>
      <c r="BQ7" s="37">
        <v>48.31</v>
      </c>
      <c r="BR7" s="37">
        <v>49.99</v>
      </c>
      <c r="BS7" s="37">
        <v>57.31</v>
      </c>
      <c r="BT7" s="37">
        <v>55.76</v>
      </c>
      <c r="BU7" s="37">
        <v>52.21</v>
      </c>
      <c r="BV7" s="37">
        <v>41.04</v>
      </c>
      <c r="BW7" s="37">
        <v>41.08</v>
      </c>
      <c r="BX7" s="37">
        <v>41.34</v>
      </c>
      <c r="BY7" s="37">
        <v>40.06</v>
      </c>
      <c r="BZ7" s="37">
        <v>41.25</v>
      </c>
      <c r="CA7" s="37">
        <v>60.64</v>
      </c>
      <c r="CB7" s="37">
        <v>285.08999999999997</v>
      </c>
      <c r="CC7" s="37">
        <v>249.71</v>
      </c>
      <c r="CD7" s="37">
        <v>270.92</v>
      </c>
      <c r="CE7" s="37">
        <v>293.35000000000002</v>
      </c>
      <c r="CF7" s="37">
        <v>304.2</v>
      </c>
      <c r="CG7" s="37">
        <v>357.08</v>
      </c>
      <c r="CH7" s="37">
        <v>378.08</v>
      </c>
      <c r="CI7" s="37">
        <v>357.49</v>
      </c>
      <c r="CJ7" s="37">
        <v>355.22</v>
      </c>
      <c r="CK7" s="37">
        <v>334.48</v>
      </c>
      <c r="CL7" s="37">
        <v>255.52</v>
      </c>
      <c r="CM7" s="37">
        <v>48.65</v>
      </c>
      <c r="CN7" s="37">
        <v>55.51</v>
      </c>
      <c r="CO7" s="37">
        <v>44.49</v>
      </c>
      <c r="CP7" s="37">
        <v>41.37</v>
      </c>
      <c r="CQ7" s="37">
        <v>43.04</v>
      </c>
      <c r="CR7" s="37">
        <v>45.95</v>
      </c>
      <c r="CS7" s="37">
        <v>44.69</v>
      </c>
      <c r="CT7" s="37">
        <v>44.69</v>
      </c>
      <c r="CU7" s="37">
        <v>42.84</v>
      </c>
      <c r="CV7" s="37">
        <v>40.93</v>
      </c>
      <c r="CW7" s="37">
        <v>52.49</v>
      </c>
      <c r="CX7" s="37">
        <v>88.96</v>
      </c>
      <c r="CY7" s="37">
        <v>94.64</v>
      </c>
      <c r="CZ7" s="37">
        <v>90.44</v>
      </c>
      <c r="DA7" s="37">
        <v>92.42</v>
      </c>
      <c r="DB7" s="37">
        <v>86.03</v>
      </c>
      <c r="DC7" s="37">
        <v>71.97</v>
      </c>
      <c r="DD7" s="37">
        <v>70.59</v>
      </c>
      <c r="DE7" s="37">
        <v>69.67</v>
      </c>
      <c r="DF7" s="37">
        <v>66.3</v>
      </c>
      <c r="DG7" s="37">
        <v>62.73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0.04</v>
      </c>
      <c r="EK7" s="37">
        <v>7.0000000000000007E-2</v>
      </c>
      <c r="EL7" s="37">
        <v>0.02</v>
      </c>
      <c r="EM7" s="37">
        <v>0.03</v>
      </c>
      <c r="EN7" s="37">
        <v>0</v>
      </c>
      <c r="EO7" s="37">
        <v>0.11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kumamoto</cp:lastModifiedBy>
  <cp:lastPrinted>2019-02-13T07:08:31Z</cp:lastPrinted>
  <dcterms:created xsi:type="dcterms:W3CDTF">2018-12-03T09:30:39Z</dcterms:created>
  <dcterms:modified xsi:type="dcterms:W3CDTF">2019-02-13T07:41:40Z</dcterms:modified>
  <cp:category/>
</cp:coreProperties>
</file>