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Kensetu08\下水道hdd\⑥決算統計及び地方公営企業関係\地方公営企業関係\経営比較分析表関係\策定・内容更新\20190116_【熊本県市町村課・130期限】公営企業に係る経営比較分析表（平成２９年度決算）の分析等について（依頼）\※報告（20190205修正）\"/>
    </mc:Choice>
  </mc:AlternateContent>
  <workbookProtection workbookAlgorithmName="SHA-512" workbookHashValue="BzJzG/jxVO/a7aBZ4zof4FgOUPwM7D2NkgFtDB9mxmfF2ywrMls+TlL0S+toHkKyo1F32tJJ5Sb/vVTDt8YqAg==" workbookSaltValue="kgydhWN43PFFZQGKpGJKrQ==" workbookSpinCount="100000" lockStructure="1"/>
  <bookViews>
    <workbookView xWindow="0" yWindow="0" windowWidth="15356"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I8" i="4"/>
  <c r="B8" i="4"/>
  <c r="D10" i="5" l="1"/>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<sst xmlns="http://schemas.openxmlformats.org/spreadsheetml/2006/main" count="240" uniqueCount="127">
  <si>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</si>
  <si>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</si>
  <si>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</si>
  <si>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</si>
  <si>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</si>
  <si>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</si>
  <si>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</si>
  <si>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</si>
  <si>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</si>
  <si>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</si>
  <si>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</si>
  <si>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</si>
  <si>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</si>
  <si>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</si>
  <si>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</si>
  <si>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</si>
  <si>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</si>
  <si>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</si>
  <si>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</si>
  <si>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</si>
  <si>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</si>
  <si>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</si>
  <si>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</si>
  <si>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</si>
  <si>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</si>
  <si>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</si>
  <si>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</si>
  <si>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</si>
  <si>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</si>
  <si>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</si>
  <si>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</si>
  <si>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</si>
  <si>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</si>
  <si>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</si>
  <si>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</si>
  <si>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</si>
  <si>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</si>
  <si>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</si>
  <si>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</si>
  <si>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</si>
  <si>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</si>
  <si>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</si>
  <si>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</si>
  <si>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</si>
  <si>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</si>
  <si>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</si>
  <si>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</si>
  <si>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</si>
  <si>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</si>
  <si>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</si>
  <si>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</si>
  <si>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</si>
  <si>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</si>
  <si>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</si>
  <si>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</si>
  <si>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</si>
  <si>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</si>
  <si>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</si>
  <si>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</si>
  <si>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</si>
  <si>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</si>
  <si>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</si>
  <si>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</si>
  <si>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</si>
  <si>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</si>
  <si>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</si>
  <si>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</si>
  <si>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</si>
  <si>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</si>
  <si>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</si>
  <si>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</si>
  <si>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</si>
  <si>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</si>
  <si>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</si>
  <si>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</si>
  <si>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</si>
  <si>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</si>
  <si>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</si>
  <si>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</si>
  <si>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</si>
  <si>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</si>
  <si>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</si>
  <si>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</si>
  <si>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</si>
  <si>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</si>
  <si>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</si>
  <si>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</si>
  <si>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</si>
  <si>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</si>
  <si>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</si>
  <si>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</si>
  <si>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</si>
  <si>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</si>
  <si>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</si>
  <si>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</si>
  <si>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</si>
  <si>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</si>
  <si>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</si>
  <si>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</si>
  <si>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</si>
  <si>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</si>
  <si>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</si>
  <si>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</si>
  <si>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</si>
  <si>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</si>
  <si>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</si>
  <si>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</si>
  <si>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</si>
  <si>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</si>
  <si>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</si>
  <si>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</si>
  <si>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</si>
  <si>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</si>
  <si>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</si>
  <si>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</si>
  <si>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</si>
  <si>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</si>
  <si>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</si>
  <si>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</si>
  <si>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</si>
  <si>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</si>
  <si>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</si>
  <si>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</si>
  <si>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</si>
  <si>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平成１２年からの供用開始であり、現段階では老朽化の影響は少ないと思われる。
平成３０年度に機能診断の実施を予定しており、その結果から長寿命化計画の策定と取組が必要と考える。</t>
    <rPh sb="0" eb="2">
      <t>ヘイセイ</t>
    </rPh>
    <rPh sb="4" eb="5">
      <t>ネン</t>
    </rPh>
    <rPh sb="8" eb="10">
      <t>キョウヨウ</t>
    </rPh>
    <rPh sb="10" eb="12">
      <t>カイシ</t>
    </rPh>
    <rPh sb="16" eb="19">
      <t>ゲンダンカイ</t>
    </rPh>
    <rPh sb="21" eb="24">
      <t>ロウキュウカ</t>
    </rPh>
    <rPh sb="25" eb="27">
      <t>エイキョウ</t>
    </rPh>
    <rPh sb="28" eb="29">
      <t>スク</t>
    </rPh>
    <rPh sb="32" eb="33">
      <t>オモ</t>
    </rPh>
    <rPh sb="38" eb="40">
      <t>ヘイセイ</t>
    </rPh>
    <rPh sb="42" eb="44">
      <t>ネンド</t>
    </rPh>
    <rPh sb="45" eb="47">
      <t>キノウ</t>
    </rPh>
    <rPh sb="47" eb="49">
      <t>シンダン</t>
    </rPh>
    <rPh sb="50" eb="52">
      <t>ジッシ</t>
    </rPh>
    <rPh sb="53" eb="55">
      <t>ヨテイ</t>
    </rPh>
    <rPh sb="62" eb="64">
      <t>ケッカ</t>
    </rPh>
    <rPh sb="66" eb="70">
      <t>チョウジュミョウカ</t>
    </rPh>
    <rPh sb="70" eb="72">
      <t>ケイカク</t>
    </rPh>
    <rPh sb="73" eb="75">
      <t>サクテイ</t>
    </rPh>
    <rPh sb="76" eb="78">
      <t>トリクミ</t>
    </rPh>
    <rPh sb="79" eb="81">
      <t>ヒツヨウ</t>
    </rPh>
    <rPh sb="82" eb="83">
      <t>カンガ</t>
    </rPh>
    <phoneticPr fontId="4"/>
  </si>
  <si>
    <t>経営的には比較的安定した経営となっていると考えられるが、今後の管渠更新に向けての、収入増加につながる取組が必要と考える。
当面は平成３０年度に機能診断の実施を予定しており、その結果から長寿命化計画の策定を行い、今後の投資計画を含めた経営改善に向けた計画を見直すこととする。
経営戦略：策定済</t>
    <rPh sb="0" eb="3">
      <t>ケイエイテキ</t>
    </rPh>
    <rPh sb="5" eb="8">
      <t>ヒカクテキ</t>
    </rPh>
    <rPh sb="8" eb="10">
      <t>アンテイ</t>
    </rPh>
    <rPh sb="12" eb="14">
      <t>ケイエイ</t>
    </rPh>
    <rPh sb="21" eb="22">
      <t>カンガ</t>
    </rPh>
    <rPh sb="28" eb="30">
      <t>コンゴ</t>
    </rPh>
    <rPh sb="31" eb="33">
      <t>カンキョ</t>
    </rPh>
    <rPh sb="33" eb="35">
      <t>コウシン</t>
    </rPh>
    <rPh sb="36" eb="37">
      <t>ム</t>
    </rPh>
    <rPh sb="41" eb="45">
      <t>シュウニュウゾウカ</t>
    </rPh>
    <rPh sb="50" eb="52">
      <t>トリクミ</t>
    </rPh>
    <rPh sb="53" eb="55">
      <t>ヒツヨウ</t>
    </rPh>
    <rPh sb="56" eb="57">
      <t>カンガ</t>
    </rPh>
    <rPh sb="61" eb="63">
      <t>トウメン</t>
    </rPh>
    <rPh sb="102" eb="103">
      <t>オコナ</t>
    </rPh>
    <rPh sb="105" eb="107">
      <t>コンゴ</t>
    </rPh>
    <rPh sb="108" eb="110">
      <t>トウシ</t>
    </rPh>
    <rPh sb="110" eb="112">
      <t>ケイカク</t>
    </rPh>
    <rPh sb="113" eb="114">
      <t>フク</t>
    </rPh>
    <rPh sb="116" eb="118">
      <t>ケイエイ</t>
    </rPh>
    <rPh sb="118" eb="120">
      <t>カイゼン</t>
    </rPh>
    <rPh sb="121" eb="122">
      <t>ム</t>
    </rPh>
    <rPh sb="124" eb="126">
      <t>ケイカク</t>
    </rPh>
    <rPh sb="127" eb="129">
      <t>ミナオ</t>
    </rPh>
    <phoneticPr fontId="4"/>
  </si>
  <si>
    <t>汚水処理原価の増加が見られるが、自然災害での突発的な修繕による汚水処理費の増加に伴うもので、一時的なものと考える。
施設利用率の微減については、人口減少の影響と前年度の水量増加による節水意識の向上によるものと考える。
また、収益的収支比率は微減であり、経費回収率についても微減ではあるが、小規模であることを考慮すれば比較的安定した経営となっていると思われる。
しかし今後の管渠更新への投資計画を見なすことが必要であり、収入増加につながる取組が必要になると思われる。</t>
    <rPh sb="0" eb="2">
      <t>オスイ</t>
    </rPh>
    <rPh sb="2" eb="4">
      <t>ショリ</t>
    </rPh>
    <rPh sb="4" eb="6">
      <t>ゲンカ</t>
    </rPh>
    <rPh sb="7" eb="9">
      <t>ゾウカ</t>
    </rPh>
    <rPh sb="10" eb="11">
      <t>ミ</t>
    </rPh>
    <rPh sb="16" eb="18">
      <t>シゼン</t>
    </rPh>
    <rPh sb="18" eb="20">
      <t>サイガイ</t>
    </rPh>
    <rPh sb="22" eb="25">
      <t>トッパツテキ</t>
    </rPh>
    <rPh sb="26" eb="28">
      <t>シュウゼン</t>
    </rPh>
    <rPh sb="31" eb="33">
      <t>オスイ</t>
    </rPh>
    <rPh sb="33" eb="36">
      <t>ショリヒ</t>
    </rPh>
    <rPh sb="37" eb="39">
      <t>ゾウカ</t>
    </rPh>
    <rPh sb="40" eb="41">
      <t>トモナ</t>
    </rPh>
    <rPh sb="46" eb="49">
      <t>イチジテキ</t>
    </rPh>
    <rPh sb="53" eb="54">
      <t>カンガ</t>
    </rPh>
    <rPh sb="58" eb="60">
      <t>シセツ</t>
    </rPh>
    <rPh sb="60" eb="63">
      <t>リヨウリツ</t>
    </rPh>
    <rPh sb="64" eb="66">
      <t>ビゲン</t>
    </rPh>
    <rPh sb="72" eb="74">
      <t>ジンコウ</t>
    </rPh>
    <rPh sb="74" eb="76">
      <t>ゲンショウ</t>
    </rPh>
    <rPh sb="77" eb="79">
      <t>エイキョウ</t>
    </rPh>
    <rPh sb="80" eb="83">
      <t>ゼンネンド</t>
    </rPh>
    <rPh sb="84" eb="86">
      <t>スイリョウ</t>
    </rPh>
    <rPh sb="86" eb="88">
      <t>ゾウカ</t>
    </rPh>
    <rPh sb="91" eb="93">
      <t>セッスイ</t>
    </rPh>
    <rPh sb="93" eb="95">
      <t>イシキ</t>
    </rPh>
    <rPh sb="96" eb="98">
      <t>コウジョウ</t>
    </rPh>
    <rPh sb="104" eb="105">
      <t>カンガ</t>
    </rPh>
    <rPh sb="112" eb="115">
      <t>シュウエキテキ</t>
    </rPh>
    <rPh sb="115" eb="117">
      <t>シュウシ</t>
    </rPh>
    <rPh sb="117" eb="119">
      <t>ヒリツ</t>
    </rPh>
    <rPh sb="126" eb="128">
      <t>ケイヒ</t>
    </rPh>
    <rPh sb="128" eb="131">
      <t>カイシュウリツ</t>
    </rPh>
    <rPh sb="144" eb="147">
      <t>ショウキボ</t>
    </rPh>
    <rPh sb="153" eb="155">
      <t>コウリョ</t>
    </rPh>
    <rPh sb="158" eb="161">
      <t>ヒカクテキ</t>
    </rPh>
    <rPh sb="161" eb="163">
      <t>アンテイ</t>
    </rPh>
    <rPh sb="165" eb="167">
      <t>ケイエイ</t>
    </rPh>
    <rPh sb="174" eb="175">
      <t>オモ</t>
    </rPh>
    <rPh sb="183" eb="185">
      <t>コンゴ</t>
    </rPh>
    <rPh sb="186" eb="188">
      <t>カンキョ</t>
    </rPh>
    <rPh sb="188" eb="190">
      <t>コウシン</t>
    </rPh>
    <rPh sb="192" eb="194">
      <t>トウシ</t>
    </rPh>
    <rPh sb="194" eb="196">
      <t>ケイカク</t>
    </rPh>
    <rPh sb="197" eb="198">
      <t>ミ</t>
    </rPh>
    <rPh sb="203" eb="205">
      <t>ヒツヨウ</t>
    </rPh>
    <rPh sb="209" eb="213">
      <t>シュウニュウゾウカ</t>
    </rPh>
    <rPh sb="218" eb="220">
      <t>トリクミ</t>
    </rPh>
    <rPh sb="221" eb="223">
      <t>ヒツヨウ</t>
    </rPh>
    <rPh sb="227" eb="228">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</si>
</sst>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D7-4503-987E-EEFE615C05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c:ext xmlns:c16="http://schemas.microsoft.com/office/drawing/2014/chart" uri="{C3380CC4-5D6E-409C-BE32-E72D297353CC}">
              <c16:uniqueId val="{00000001-81D7-4503-987E-EEFE615C05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38.53</c:v>
                </c:pt>
                <c:pt idx="1">
                  <c:v>35.5</c:v>
                </c:pt>
                <c:pt idx="2">
                  <c:v>31.17</c:v>
                </c:pt>
                <c:pt idx="3">
                  <c:v>37.659999999999997</c:v>
                </c:pt>
                <c:pt idx="4">
                  <c:v>35.06</c:v>
                </c:pt>
              </c:numCache>
            </c:numRef>
          </c:val>
          <c:extLst>
            <c:ext xmlns:c16="http://schemas.microsoft.com/office/drawing/2014/chart" uri="{C3380CC4-5D6E-409C-BE32-E72D297353CC}">
              <c16:uniqueId val="{00000000-2F31-496B-9702-CA1F5A844A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c:ext xmlns:c16="http://schemas.microsoft.com/office/drawing/2014/chart" uri="{C3380CC4-5D6E-409C-BE32-E72D297353CC}">
              <c16:uniqueId val="{00000001-2F31-496B-9702-CA1F5A844A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90.45</c:v>
                </c:pt>
                <c:pt idx="1">
                  <c:v>90.76</c:v>
                </c:pt>
                <c:pt idx="2">
                  <c:v>91.05</c:v>
                </c:pt>
                <c:pt idx="3">
                  <c:v>92.09</c:v>
                </c:pt>
                <c:pt idx="4">
                  <c:v>91.46</c:v>
                </c:pt>
              </c:numCache>
            </c:numRef>
          </c:val>
          <c:extLst>
            <c:ext xmlns:c16="http://schemas.microsoft.com/office/drawing/2014/chart" uri="{C3380CC4-5D6E-409C-BE32-E72D297353CC}">
              <c16:uniqueId val="{00000000-1F4A-45F3-BA5E-6552DF45744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c:ext xmlns:c16="http://schemas.microsoft.com/office/drawing/2014/chart" uri="{C3380CC4-5D6E-409C-BE32-E72D297353CC}">
              <c16:uniqueId val="{00000001-1F4A-45F3-BA5E-6552DF45744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84.84</c:v>
                </c:pt>
                <c:pt idx="1">
                  <c:v>87.13</c:v>
                </c:pt>
                <c:pt idx="2">
                  <c:v>84.74</c:v>
                </c:pt>
                <c:pt idx="3">
                  <c:v>85.45</c:v>
                </c:pt>
                <c:pt idx="4">
                  <c:v>83.52</c:v>
                </c:pt>
              </c:numCache>
            </c:numRef>
          </c:val>
          <c:extLst>
            <c:ext xmlns:c16="http://schemas.microsoft.com/office/drawing/2014/chart" uri="{C3380CC4-5D6E-409C-BE32-E72D297353CC}">
              <c16:uniqueId val="{00000000-C40B-4E1B-AC4C-62D9FBD46C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0B-4E1B-AC4C-62D9FBD46C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01-4E0A-A05E-D0FD480B28E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01-4E0A-A05E-D0FD480B28E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B0-4246-A3E6-6332639DFB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B0-4246-A3E6-6332639DFB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75-446B-804A-A5E7F07E7D1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75-446B-804A-A5E7F07E7D1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64-442A-9D26-EDA5A37001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64-442A-9D26-EDA5A37001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82-43AA-A4DE-3D880988BF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c:ext xmlns:c16="http://schemas.microsoft.com/office/drawing/2014/chart" uri="{C3380CC4-5D6E-409C-BE32-E72D297353CC}">
              <c16:uniqueId val="{00000001-9E82-43AA-A4DE-3D880988BF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61.22</c:v>
                </c:pt>
                <c:pt idx="1">
                  <c:v>40.85</c:v>
                </c:pt>
                <c:pt idx="2">
                  <c:v>58.24</c:v>
                </c:pt>
                <c:pt idx="3">
                  <c:v>64.22</c:v>
                </c:pt>
                <c:pt idx="4">
                  <c:v>56.58</c:v>
                </c:pt>
              </c:numCache>
            </c:numRef>
          </c:val>
          <c:extLst>
            <c:ext xmlns:c16="http://schemas.microsoft.com/office/drawing/2014/chart" uri="{C3380CC4-5D6E-409C-BE32-E72D297353CC}">
              <c16:uniqueId val="{00000000-6BE0-4DCE-B2D0-CD4EF129F3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c:ext xmlns:c16="http://schemas.microsoft.com/office/drawing/2014/chart" uri="{C3380CC4-5D6E-409C-BE32-E72D297353CC}">
              <c16:uniqueId val="{00000001-6BE0-4DCE-B2D0-CD4EF129F3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314.47000000000003</c:v>
                </c:pt>
                <c:pt idx="1">
                  <c:v>540.20000000000005</c:v>
                </c:pt>
                <c:pt idx="2">
                  <c:v>419.42</c:v>
                </c:pt>
                <c:pt idx="3">
                  <c:v>324.82</c:v>
                </c:pt>
                <c:pt idx="4">
                  <c:v>388.09</c:v>
                </c:pt>
              </c:numCache>
            </c:numRef>
          </c:val>
          <c:extLst>
            <c:ext xmlns:c16="http://schemas.microsoft.com/office/drawing/2014/chart" uri="{C3380CC4-5D6E-409C-BE32-E72D297353CC}">
              <c16:uniqueId val="{00000000-7DCA-4451-9D1D-695492F9C4E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c:ext xmlns:c16="http://schemas.microsoft.com/office/drawing/2014/chart" uri="{C3380CC4-5D6E-409C-BE32-E72D297353CC}">
              <c16:uniqueId val="{00000001-7DCA-4451-9D1D-695492F9C4E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45" zoomScaleNormal="100" zoomScaleSheetLayoutView="45"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8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8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42" t="str">
        <f>データ!H6</f>
        <v>熊本県　南小国町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850000000000001"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4126</v>
      </c>
      <c r="AM8" s="49"/>
      <c r="AN8" s="49"/>
      <c r="AO8" s="49"/>
      <c r="AP8" s="49"/>
      <c r="AQ8" s="49"/>
      <c r="AR8" s="49"/>
      <c r="AS8" s="49"/>
      <c r="AT8" s="44">
        <f>データ!T6</f>
        <v>115.9</v>
      </c>
      <c r="AU8" s="44"/>
      <c r="AV8" s="44"/>
      <c r="AW8" s="44"/>
      <c r="AX8" s="44"/>
      <c r="AY8" s="44"/>
      <c r="AZ8" s="44"/>
      <c r="BA8" s="44"/>
      <c r="BB8" s="44">
        <f>データ!U6</f>
        <v>35.6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850000000000001"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850000000000001"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10.84</v>
      </c>
      <c r="Q10" s="44"/>
      <c r="R10" s="44"/>
      <c r="S10" s="44"/>
      <c r="T10" s="44"/>
      <c r="U10" s="44"/>
      <c r="V10" s="44"/>
      <c r="W10" s="44">
        <f>データ!Q6</f>
        <v>100</v>
      </c>
      <c r="X10" s="44"/>
      <c r="Y10" s="44"/>
      <c r="Z10" s="44"/>
      <c r="AA10" s="44"/>
      <c r="AB10" s="44"/>
      <c r="AC10" s="44"/>
      <c r="AD10" s="49">
        <f>データ!R6</f>
        <v>3740</v>
      </c>
      <c r="AE10" s="49"/>
      <c r="AF10" s="49"/>
      <c r="AG10" s="49"/>
      <c r="AH10" s="49"/>
      <c r="AI10" s="49"/>
      <c r="AJ10" s="49"/>
      <c r="AK10" s="2"/>
      <c r="AL10" s="49">
        <f>データ!V6</f>
        <v>445</v>
      </c>
      <c r="AM10" s="49"/>
      <c r="AN10" s="49"/>
      <c r="AO10" s="49"/>
      <c r="AP10" s="49"/>
      <c r="AQ10" s="49"/>
      <c r="AR10" s="49"/>
      <c r="AS10" s="49"/>
      <c r="AT10" s="44">
        <f>データ!W6</f>
        <v>0.51</v>
      </c>
      <c r="AU10" s="44"/>
      <c r="AV10" s="44"/>
      <c r="AW10" s="44"/>
      <c r="AX10" s="44"/>
      <c r="AY10" s="44"/>
      <c r="AZ10" s="44"/>
      <c r="BA10" s="44"/>
      <c r="BB10" s="44">
        <f>データ!X6</f>
        <v>872.55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6"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6"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6"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6"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6"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6"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6"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6"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6"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6"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6"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6"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6"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6"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6"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6"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6"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6"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6"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6"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6"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6"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6"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6"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6"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6"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6"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6"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6"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6"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6"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6"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6"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6"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6"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6"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6"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6"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6"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6"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6"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6"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6"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6"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6"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6"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6"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6"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6"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6"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6"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6"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6"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6"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6"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6"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6"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6"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6"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6"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6"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6"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6"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6"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6"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6"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6"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6"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ylFsBtbeLTGyoLWMDu0eom80NL6BuBORFMvxlJzYK8sSR48WSO0vQFZ7J1ECOeUwXJEfzCOZScmXSCnSXQx8w==" saltValue="w150jLzF/UjkvmOE6uKai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1" x14ac:dyDescent="0.15"/>
  <cols>
    <col min="2" max="144" width="11.8867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434230</v>
      </c>
      <c r="D6" s="32">
        <f t="shared" si="3"/>
        <v>47</v>
      </c>
      <c r="E6" s="32">
        <f t="shared" si="3"/>
        <v>17</v>
      </c>
      <c r="F6" s="32">
        <f t="shared" si="3"/>
        <v>5</v>
      </c>
      <c r="G6" s="32">
        <f t="shared" si="3"/>
        <v>0</v>
      </c>
      <c r="H6" s="32" t="str">
        <f t="shared" si="3"/>
        <v>熊本県　南小国町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10.84</v>
      </c>
      <c r="Q6" s="33">
        <f t="shared" si="3"/>
        <v>100</v>
      </c>
      <c r="R6" s="33">
        <f t="shared" si="3"/>
        <v>3740</v>
      </c>
      <c r="S6" s="33">
        <f t="shared" si="3"/>
        <v>4126</v>
      </c>
      <c r="T6" s="33">
        <f t="shared" si="3"/>
        <v>115.9</v>
      </c>
      <c r="U6" s="33">
        <f t="shared" si="3"/>
        <v>35.6</v>
      </c>
      <c r="V6" s="33">
        <f t="shared" si="3"/>
        <v>445</v>
      </c>
      <c r="W6" s="33">
        <f t="shared" si="3"/>
        <v>0.51</v>
      </c>
      <c r="X6" s="33">
        <f t="shared" si="3"/>
        <v>872.55</v>
      </c>
      <c r="Y6" s="34">
        <f>IF(Y7="",NA(),Y7)</f>
        <v>84.84</v>
      </c>
      <c r="Z6" s="34">
        <f t="shared" ref="Z6:AH6" si="4">IF(Z7="",NA(),Z7)</f>
        <v>87.13</v>
      </c>
      <c r="AA6" s="34">
        <f t="shared" si="4"/>
        <v>84.74</v>
      </c>
      <c r="AB6" s="34">
        <f t="shared" si="4"/>
        <v>85.45</v>
      </c>
      <c r="AC6" s="34">
        <f t="shared" si="4"/>
        <v>83.52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61.22</v>
      </c>
      <c r="BR6" s="34">
        <f t="shared" ref="BR6:BZ6" si="8">IF(BR7="",NA(),BR7)</f>
        <v>40.85</v>
      </c>
      <c r="BS6" s="34">
        <f t="shared" si="8"/>
        <v>58.24</v>
      </c>
      <c r="BT6" s="34">
        <f t="shared" si="8"/>
        <v>64.22</v>
      </c>
      <c r="BU6" s="34">
        <f t="shared" si="8"/>
        <v>56.58</v>
      </c>
      <c r="BV6" s="34">
        <f t="shared" si="8"/>
        <v>41.04</v>
      </c>
      <c r="BW6" s="34">
        <f t="shared" si="8"/>
        <v>41.08</v>
      </c>
      <c r="BX6" s="34">
        <f t="shared" si="8"/>
        <v>52.19</v>
      </c>
      <c r="BY6" s="34">
        <f t="shared" si="8"/>
        <v>55.32</v>
      </c>
      <c r="BZ6" s="34">
        <f t="shared" si="8"/>
        <v>59.8</v>
      </c>
      <c r="CA6" s="33" t="str">
        <f>IF(CA7="","",IF(CA7="-","【-】","【"&amp;SUBSTITUTE(TEXT(CA7,"#,##0.00"),"-","△")&amp;"】"))</f>
        <v>【60.64】</v>
      </c>
      <c r="CB6" s="34">
        <f>IF(CB7="",NA(),CB7)</f>
        <v>314.47000000000003</v>
      </c>
      <c r="CC6" s="34">
        <f t="shared" ref="CC6:CK6" si="9">IF(CC7="",NA(),CC7)</f>
        <v>540.20000000000005</v>
      </c>
      <c r="CD6" s="34">
        <f t="shared" si="9"/>
        <v>419.42</v>
      </c>
      <c r="CE6" s="34">
        <f t="shared" si="9"/>
        <v>324.82</v>
      </c>
      <c r="CF6" s="34">
        <f t="shared" si="9"/>
        <v>388.09</v>
      </c>
      <c r="CG6" s="34">
        <f t="shared" si="9"/>
        <v>357.08</v>
      </c>
      <c r="CH6" s="34">
        <f t="shared" si="9"/>
        <v>378.08</v>
      </c>
      <c r="CI6" s="34">
        <f t="shared" si="9"/>
        <v>296.14</v>
      </c>
      <c r="CJ6" s="34">
        <f t="shared" si="9"/>
        <v>283.17</v>
      </c>
      <c r="CK6" s="34">
        <f t="shared" si="9"/>
        <v>263.76</v>
      </c>
      <c r="CL6" s="33" t="str">
        <f>IF(CL7="","",IF(CL7="-","【-】","【"&amp;SUBSTITUTE(TEXT(CL7,"#,##0.00"),"-","△")&amp;"】"))</f>
        <v>【255.52】</v>
      </c>
      <c r="CM6" s="34">
        <f>IF(CM7="",NA(),CM7)</f>
        <v>38.53</v>
      </c>
      <c r="CN6" s="34">
        <f t="shared" ref="CN6:CV6" si="10">IF(CN7="",NA(),CN7)</f>
        <v>35.5</v>
      </c>
      <c r="CO6" s="34">
        <f t="shared" si="10"/>
        <v>31.17</v>
      </c>
      <c r="CP6" s="34">
        <f t="shared" si="10"/>
        <v>37.659999999999997</v>
      </c>
      <c r="CQ6" s="34">
        <f t="shared" si="10"/>
        <v>35.06</v>
      </c>
      <c r="CR6" s="34">
        <f t="shared" si="10"/>
        <v>45.95</v>
      </c>
      <c r="CS6" s="34">
        <f t="shared" si="10"/>
        <v>44.69</v>
      </c>
      <c r="CT6" s="34">
        <f t="shared" si="10"/>
        <v>52.31</v>
      </c>
      <c r="CU6" s="34">
        <f t="shared" si="10"/>
        <v>60.65</v>
      </c>
      <c r="CV6" s="34">
        <f t="shared" si="10"/>
        <v>51.75</v>
      </c>
      <c r="CW6" s="33" t="str">
        <f>IF(CW7="","",IF(CW7="-","【-】","【"&amp;SUBSTITUTE(TEXT(CW7,"#,##0.00"),"-","△")&amp;"】"))</f>
        <v>【52.49】</v>
      </c>
      <c r="CX6" s="34">
        <f>IF(CX7="",NA(),CX7)</f>
        <v>90.45</v>
      </c>
      <c r="CY6" s="34">
        <f t="shared" ref="CY6:DG6" si="11">IF(CY7="",NA(),CY7)</f>
        <v>90.76</v>
      </c>
      <c r="CZ6" s="34">
        <f t="shared" si="11"/>
        <v>91.05</v>
      </c>
      <c r="DA6" s="34">
        <f t="shared" si="11"/>
        <v>92.09</v>
      </c>
      <c r="DB6" s="34">
        <f t="shared" si="11"/>
        <v>91.46</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434230</v>
      </c>
      <c r="D7" s="36">
        <v>47</v>
      </c>
      <c r="E7" s="36">
        <v>17</v>
      </c>
      <c r="F7" s="36">
        <v>5</v>
      </c>
      <c r="G7" s="36">
        <v>0</v>
      </c>
      <c r="H7" s="36" t="s">
        <v>111</v>
      </c>
      <c r="I7" s="36" t="s">
        <v>112</v>
      </c>
      <c r="J7" s="36" t="s">
        <v>113</v>
      </c>
      <c r="K7" s="36" t="s">
        <v>114</v>
      </c>
      <c r="L7" s="36" t="s">
        <v>115</v>
      </c>
      <c r="M7" s="36" t="s">
        <v>116</v>
      </c>
      <c r="N7" s="37" t="s">
        <v>117</v>
      </c>
      <c r="O7" s="37" t="s">
        <v>118</v>
      </c>
      <c r="P7" s="37">
        <v>10.84</v>
      </c>
      <c r="Q7" s="37">
        <v>100</v>
      </c>
      <c r="R7" s="37">
        <v>3740</v>
      </c>
      <c r="S7" s="37">
        <v>4126</v>
      </c>
      <c r="T7" s="37">
        <v>115.9</v>
      </c>
      <c r="U7" s="37">
        <v>35.6</v>
      </c>
      <c r="V7" s="37">
        <v>445</v>
      </c>
      <c r="W7" s="37">
        <v>0.51</v>
      </c>
      <c r="X7" s="37">
        <v>872.55</v>
      </c>
      <c r="Y7" s="37">
        <v>84.84</v>
      </c>
      <c r="Z7" s="37">
        <v>87.13</v>
      </c>
      <c r="AA7" s="37">
        <v>84.74</v>
      </c>
      <c r="AB7" s="37">
        <v>85.45</v>
      </c>
      <c r="AC7" s="37">
        <v>83.52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1081.8</v>
      </c>
      <c r="BN7" s="37">
        <v>974.93</v>
      </c>
      <c r="BO7" s="37">
        <v>855.8</v>
      </c>
      <c r="BP7" s="37">
        <v>814.89</v>
      </c>
      <c r="BQ7" s="37">
        <v>61.22</v>
      </c>
      <c r="BR7" s="37">
        <v>40.85</v>
      </c>
      <c r="BS7" s="37">
        <v>58.24</v>
      </c>
      <c r="BT7" s="37">
        <v>64.22</v>
      </c>
      <c r="BU7" s="37">
        <v>56.58</v>
      </c>
      <c r="BV7" s="37">
        <v>41.04</v>
      </c>
      <c r="BW7" s="37">
        <v>41.08</v>
      </c>
      <c r="BX7" s="37">
        <v>52.19</v>
      </c>
      <c r="BY7" s="37">
        <v>55.32</v>
      </c>
      <c r="BZ7" s="37">
        <v>59.8</v>
      </c>
      <c r="CA7" s="37">
        <v>60.64</v>
      </c>
      <c r="CB7" s="37">
        <v>314.47000000000003</v>
      </c>
      <c r="CC7" s="37">
        <v>540.20000000000005</v>
      </c>
      <c r="CD7" s="37">
        <v>419.42</v>
      </c>
      <c r="CE7" s="37">
        <v>324.82</v>
      </c>
      <c r="CF7" s="37">
        <v>388.09</v>
      </c>
      <c r="CG7" s="37">
        <v>357.08</v>
      </c>
      <c r="CH7" s="37">
        <v>378.08</v>
      </c>
      <c r="CI7" s="37">
        <v>296.14</v>
      </c>
      <c r="CJ7" s="37">
        <v>283.17</v>
      </c>
      <c r="CK7" s="37">
        <v>263.76</v>
      </c>
      <c r="CL7" s="37">
        <v>255.52</v>
      </c>
      <c r="CM7" s="37">
        <v>38.53</v>
      </c>
      <c r="CN7" s="37">
        <v>35.5</v>
      </c>
      <c r="CO7" s="37">
        <v>31.17</v>
      </c>
      <c r="CP7" s="37">
        <v>37.659999999999997</v>
      </c>
      <c r="CQ7" s="37">
        <v>35.06</v>
      </c>
      <c r="CR7" s="37">
        <v>45.95</v>
      </c>
      <c r="CS7" s="37">
        <v>44.69</v>
      </c>
      <c r="CT7" s="37">
        <v>52.31</v>
      </c>
      <c r="CU7" s="37">
        <v>60.65</v>
      </c>
      <c r="CV7" s="37">
        <v>51.75</v>
      </c>
      <c r="CW7" s="37">
        <v>52.49</v>
      </c>
      <c r="CX7" s="37">
        <v>90.45</v>
      </c>
      <c r="CY7" s="37">
        <v>90.76</v>
      </c>
      <c r="CZ7" s="37">
        <v>91.05</v>
      </c>
      <c r="DA7" s="37">
        <v>92.09</v>
      </c>
      <c r="DB7" s="37">
        <v>91.46</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穴井 康治</cp:lastModifiedBy>
  <cp:lastPrinted>2019-02-08T02:24:32Z</cp:lastPrinted>
  <dcterms:created xsi:type="dcterms:W3CDTF">2018-12-03T09:30:37Z</dcterms:created>
  <dcterms:modified xsi:type="dcterms:W3CDTF">2019-02-08T02:24:33Z</dcterms:modified>
  <cp:category/>
</cp:coreProperties>
</file>