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326"/>
  <workbookPr/>
  <mc:AlternateContent xmlns:mc="http://schemas.openxmlformats.org/markup-compatibility/2006">
    <mc:Choice Requires="x15">
      <x15ac:absPath xmlns:x15ac="http://schemas.microsoft.com/office/spreadsheetml/2010/11/ac" url="Z:\02　企画政策課\10 調査回答（H30）\【1月30日〆切】公営企業に係る経営比較分析表（平成２９年度決算）の分析等調査\45 苓北町\下水道（法非適）\"/>
    </mc:Choice>
  </mc:AlternateContent>
  <workbookProtection workbookAlgorithmName="SHA-512" workbookHashValue="lE/wMya7pzXPlFRmzGpD9mb3YSyg+RvURiB2ewVX3/92vMsFIqsxMmOwTroAJQoHrCsNp6CgEjeaDBIFW1dfUA==" workbookSaltValue="myAvxqeqtYYtgpNvkXPKr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<sst xmlns="http://schemas.openxmlformats.org/spreadsheetml/2006/main" count="240" uniqueCount="126">
  <si>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</si>
  <si>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</si>
  <si>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</si>
  <si>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</si>
  <si>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</si>
  <si>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</si>
  <si>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</si>
  <si>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</si>
  <si>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</si>
  <si>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</si>
  <si>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</si>
  <si>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</si>
  <si>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</si>
  <si>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</si>
  <si>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</si>
  <si>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</si>
  <si>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</si>
  <si>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</si>
  <si>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</si>
  <si>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</si>
  <si>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</si>
  <si>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</si>
  <si>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</si>
  <si>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</si>
  <si>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</si>
  <si>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</si>
  <si>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</si>
  <si>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</si>
  <si>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</si>
  <si>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</si>
  <si>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</si>
  <si>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</si>
  <si>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</si>
  <si>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</si>
  <si>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</si>
  <si>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</si>
  <si>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</si>
  <si>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</si>
  <si>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</si>
  <si>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</si>
  <si>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</si>
  <si>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</si>
  <si>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</si>
  <si>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</si>
  <si>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</si>
  <si>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</si>
  <si>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</si>
  <si>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</si>
  <si>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</si>
  <si>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</si>
  <si>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</si>
  <si>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</si>
  <si>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</si>
  <si>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</si>
  <si>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</si>
  <si>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</si>
  <si>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</si>
  <si>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</si>
  <si>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</si>
  <si>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</si>
  <si>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</si>
  <si>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</si>
  <si>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</si>
  <si>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</si>
  <si>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</si>
  <si>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</si>
  <si>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</si>
  <si>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</si>
  <si>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</si>
  <si>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</si>
  <si>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</si>
  <si>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</si>
  <si>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</si>
  <si>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</si>
  <si>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</si>
  <si>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</si>
  <si>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</si>
  <si>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</si>
  <si>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</si>
  <si>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</si>
  <si>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</si>
  <si>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</si>
  <si>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</si>
  <si>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</si>
  <si>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</si>
  <si>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</si>
  <si>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</si>
  <si>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</si>
  <si>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</si>
  <si>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</si>
  <si>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</si>
  <si>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</si>
  <si>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</si>
  <si>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</si>
  <si>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</si>
  <si>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</si>
  <si>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</si>
  <si>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</si>
  <si>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</si>
  <si>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</si>
  <si>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</si>
  <si>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</si>
  <si>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</si>
  <si>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</si>
  <si>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</si>
  <si>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</si>
  <si>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</si>
  <si>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</si>
  <si>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</si>
  <si>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</si>
  <si>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苓北町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</si>
  <si>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</si>
  <si>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</si>
  <si>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</si>
  <si>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</si>
  <si>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</si>
  <si>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</si>
  <si>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</si>
  <si>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</si>
  <si>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</si>
  <si>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</si>
  <si>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</si>
  <si>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</si>
  <si>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①収益的収支比率は２８年度に料金改定を行ったため、経営改善の効果はあった。今後は人口減少による使用料の減少や施設の老朽化による維持管理費等の経費節減を図る。　　　　　　　　　　　　　　⑤経費回収率も料金改定の効果があった。　　　　⑥汚水処理原価については類似団体の平均より下回っているが、今後下水道接続の促進や不明水の解消などで有収水量の増加を図る。　　　　　　　　⑦施設利用率については建設当初より汚水処理人口が減少し、流入量も減少傾向にあるため施設の統廃合等を検討する。　　　　　　　　　　　　　　　⑧水洗化率は高い数値になっているが、今後も加入促進ほ図る。</t>
    <rPh sb="1" eb="4">
      <t>シュウエキテキ</t>
    </rPh>
    <rPh sb="4" eb="6">
      <t>シュウシ</t>
    </rPh>
    <rPh sb="6" eb="8">
      <t>ヒリツ</t>
    </rPh>
    <rPh sb="11" eb="13">
      <t>ネンド</t>
    </rPh>
    <rPh sb="14" eb="16">
      <t>リョウキン</t>
    </rPh>
    <rPh sb="16" eb="18">
      <t>カイテイ</t>
    </rPh>
    <rPh sb="19" eb="20">
      <t>オコナ</t>
    </rPh>
    <rPh sb="25" eb="27">
      <t>ケイエイ</t>
    </rPh>
    <rPh sb="27" eb="29">
      <t>カイゼン</t>
    </rPh>
    <rPh sb="30" eb="32">
      <t>コウカ</t>
    </rPh>
    <rPh sb="37" eb="39">
      <t>コンゴ</t>
    </rPh>
    <rPh sb="40" eb="42">
      <t>ジンコウ</t>
    </rPh>
    <rPh sb="42" eb="44">
      <t>ゲンショウ</t>
    </rPh>
    <rPh sb="47" eb="50">
      <t>シヨウリョウ</t>
    </rPh>
    <rPh sb="51" eb="52">
      <t>ゲン</t>
    </rPh>
    <rPh sb="52" eb="53">
      <t>ショウ</t>
    </rPh>
    <rPh sb="54" eb="56">
      <t>シセツ</t>
    </rPh>
    <rPh sb="57" eb="60">
      <t>ロウキュウカ</t>
    </rPh>
    <rPh sb="63" eb="65">
      <t>イジ</t>
    </rPh>
    <rPh sb="65" eb="67">
      <t>カンリ</t>
    </rPh>
    <rPh sb="67" eb="68">
      <t>ヒ</t>
    </rPh>
    <rPh sb="68" eb="69">
      <t>トウ</t>
    </rPh>
    <rPh sb="70" eb="72">
      <t>ケイヒ</t>
    </rPh>
    <rPh sb="72" eb="74">
      <t>セツゲン</t>
    </rPh>
    <rPh sb="75" eb="76">
      <t>ハカ</t>
    </rPh>
    <rPh sb="93" eb="95">
      <t>ケイヒ</t>
    </rPh>
    <rPh sb="95" eb="98">
      <t>カイシュウリツ</t>
    </rPh>
    <rPh sb="99" eb="101">
      <t>リョウキン</t>
    </rPh>
    <rPh sb="101" eb="103">
      <t>カイテイ</t>
    </rPh>
    <rPh sb="104" eb="106">
      <t>コウカ</t>
    </rPh>
    <rPh sb="116" eb="118">
      <t>オスイ</t>
    </rPh>
    <rPh sb="118" eb="120">
      <t>ショリ</t>
    </rPh>
    <rPh sb="120" eb="122">
      <t>ゲンカ</t>
    </rPh>
    <rPh sb="127" eb="129">
      <t>ルイジ</t>
    </rPh>
    <rPh sb="129" eb="131">
      <t>ダンタイ</t>
    </rPh>
    <rPh sb="132" eb="134">
      <t>ヘイキン</t>
    </rPh>
    <rPh sb="136" eb="138">
      <t>シタマワ</t>
    </rPh>
    <rPh sb="144" eb="146">
      <t>コンゴ</t>
    </rPh>
    <rPh sb="146" eb="149">
      <t>ゲスイドウ</t>
    </rPh>
    <rPh sb="149" eb="151">
      <t>セツゾク</t>
    </rPh>
    <rPh sb="152" eb="154">
      <t>ソクシン</t>
    </rPh>
    <rPh sb="155" eb="157">
      <t>フメイ</t>
    </rPh>
    <rPh sb="157" eb="158">
      <t>スイ</t>
    </rPh>
    <rPh sb="159" eb="161">
      <t>カイショウ</t>
    </rPh>
    <rPh sb="164" eb="166">
      <t>ユウシュウ</t>
    </rPh>
    <rPh sb="166" eb="168">
      <t>スイリョウ</t>
    </rPh>
    <rPh sb="169" eb="171">
      <t>ゾウカ</t>
    </rPh>
    <rPh sb="172" eb="173">
      <t>ハカ</t>
    </rPh>
    <rPh sb="184" eb="186">
      <t>シセツ</t>
    </rPh>
    <rPh sb="186" eb="189">
      <t>リヨウリツ</t>
    </rPh>
    <rPh sb="194" eb="196">
      <t>ケンセツ</t>
    </rPh>
    <rPh sb="196" eb="198">
      <t>トウショ</t>
    </rPh>
    <rPh sb="200" eb="202">
      <t>オスイ</t>
    </rPh>
    <rPh sb="202" eb="204">
      <t>ショリ</t>
    </rPh>
    <rPh sb="204" eb="206">
      <t>ジンコウ</t>
    </rPh>
    <rPh sb="207" eb="209">
      <t>ゲンショウ</t>
    </rPh>
    <rPh sb="211" eb="214">
      <t>リュウニュウリョウ</t>
    </rPh>
    <rPh sb="215" eb="217">
      <t>ゲンショウ</t>
    </rPh>
    <rPh sb="217" eb="219">
      <t>ケイコウ</t>
    </rPh>
    <rPh sb="224" eb="226">
      <t>シセツ</t>
    </rPh>
    <rPh sb="227" eb="230">
      <t>トウハイゴウ</t>
    </rPh>
    <rPh sb="230" eb="231">
      <t>トウ</t>
    </rPh>
    <rPh sb="232" eb="234">
      <t>ケントウ</t>
    </rPh>
    <rPh sb="253" eb="256">
      <t>スイセンカ</t>
    </rPh>
    <rPh sb="256" eb="257">
      <t>リツ</t>
    </rPh>
    <rPh sb="258" eb="259">
      <t>タカ</t>
    </rPh>
    <rPh sb="260" eb="262">
      <t>スウチ</t>
    </rPh>
    <rPh sb="270" eb="272">
      <t>コンゴ</t>
    </rPh>
    <rPh sb="273" eb="275">
      <t>カニュウ</t>
    </rPh>
    <rPh sb="275" eb="277">
      <t>ソクシン</t>
    </rPh>
    <rPh sb="278" eb="279">
      <t>ハカ</t>
    </rPh>
    <phoneticPr fontId="4"/>
  </si>
  <si>
    <t>本町の下水道管渠は塩ビ管がほとんどを占めており、標準対応年数に達していないため、老朽化対策は行っていないが、今後は調査点検を行い、異常箇所の改築更新を行う。</t>
    <rPh sb="0" eb="2">
      <t>ホンチョウ</t>
    </rPh>
    <rPh sb="3" eb="6">
      <t>ゲスイドウ</t>
    </rPh>
    <rPh sb="6" eb="8">
      <t>カンキョ</t>
    </rPh>
    <rPh sb="9" eb="10">
      <t>エン</t>
    </rPh>
    <rPh sb="11" eb="12">
      <t>カン</t>
    </rPh>
    <rPh sb="18" eb="19">
      <t>シ</t>
    </rPh>
    <rPh sb="24" eb="26">
      <t>ヒョウジュン</t>
    </rPh>
    <rPh sb="26" eb="28">
      <t>タイオウ</t>
    </rPh>
    <rPh sb="28" eb="30">
      <t>ネンスウ</t>
    </rPh>
    <rPh sb="31" eb="32">
      <t>タッ</t>
    </rPh>
    <rPh sb="40" eb="43">
      <t>ロウキュウカ</t>
    </rPh>
    <rPh sb="43" eb="45">
      <t>タイサク</t>
    </rPh>
    <rPh sb="46" eb="47">
      <t>オコナ</t>
    </rPh>
    <rPh sb="54" eb="56">
      <t>コンゴ</t>
    </rPh>
    <rPh sb="57" eb="59">
      <t>チョウサ</t>
    </rPh>
    <rPh sb="59" eb="61">
      <t>テンケン</t>
    </rPh>
    <rPh sb="62" eb="63">
      <t>オコナ</t>
    </rPh>
    <rPh sb="65" eb="67">
      <t>イジョウ</t>
    </rPh>
    <rPh sb="67" eb="69">
      <t>カショ</t>
    </rPh>
    <rPh sb="70" eb="72">
      <t>カイチク</t>
    </rPh>
    <rPh sb="72" eb="74">
      <t>コウシン</t>
    </rPh>
    <rPh sb="75" eb="76">
      <t>オコナ</t>
    </rPh>
    <phoneticPr fontId="4"/>
  </si>
  <si>
    <t>平成２１年に整備計画区域のほぼ全域の整備は完了している。今後は長寿命化計画やストックマネジメント計画を活用し、有効的な施設の維持管理に努める。</t>
    <rPh sb="0" eb="2">
      <t>ヘイセイ</t>
    </rPh>
    <rPh sb="4" eb="5">
      <t>ネン</t>
    </rPh>
    <rPh sb="6" eb="8">
      <t>セイビ</t>
    </rPh>
    <rPh sb="8" eb="10">
      <t>ケイカク</t>
    </rPh>
    <rPh sb="10" eb="12">
      <t>クイキ</t>
    </rPh>
    <rPh sb="15" eb="17">
      <t>ゼンイキ</t>
    </rPh>
    <rPh sb="18" eb="20">
      <t>セイビ</t>
    </rPh>
    <rPh sb="21" eb="23">
      <t>カンリョウ</t>
    </rPh>
    <rPh sb="28" eb="30">
      <t>コンゴ</t>
    </rPh>
    <rPh sb="31" eb="35">
      <t>チョウジュミョウカ</t>
    </rPh>
    <rPh sb="35" eb="37">
      <t>ケイカク</t>
    </rPh>
    <rPh sb="48" eb="50">
      <t>ケイカク</t>
    </rPh>
    <rPh sb="51" eb="53">
      <t>カツヨウ</t>
    </rPh>
    <rPh sb="55" eb="58">
      <t>ユウコウテキ</t>
    </rPh>
    <rPh sb="59" eb="61">
      <t>シセツ</t>
    </rPh>
    <rPh sb="62" eb="64">
      <t>イジ</t>
    </rPh>
    <rPh sb="64" eb="66">
      <t>カンリ</t>
    </rPh>
    <rPh sb="67" eb="6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</si>
</sst>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70-4EA9-9981-54385EF8FCE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7.0000000000000007E-2</c:v>
                </c:pt>
                <c:pt idx="3">
                  <c:v>0.09</c:v>
                </c:pt>
                <c:pt idx="4">
                  <c:v>0.09</c:v>
                </c:pt>
              </c:numCache>
            </c:numRef>
          </c:val>
          <c:smooth val="0"/>
          <c:extLst>
            <c:ext xmlns:c16="http://schemas.microsoft.com/office/drawing/2014/chart" uri="{C3380CC4-5D6E-409C-BE32-E72D297353CC}">
              <c16:uniqueId val="{00000001-3070-4EA9-9981-54385EF8FCE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51.94</c:v>
                </c:pt>
                <c:pt idx="1">
                  <c:v>53.94</c:v>
                </c:pt>
                <c:pt idx="2">
                  <c:v>55.56</c:v>
                </c:pt>
                <c:pt idx="3">
                  <c:v>52.33</c:v>
                </c:pt>
                <c:pt idx="4">
                  <c:v>48.72</c:v>
                </c:pt>
              </c:numCache>
            </c:numRef>
          </c:val>
          <c:extLst>
            <c:ext xmlns:c16="http://schemas.microsoft.com/office/drawing/2014/chart" uri="{C3380CC4-5D6E-409C-BE32-E72D297353CC}">
              <c16:uniqueId val="{00000000-FDDE-43C3-AE13-93F277912A5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43.58</c:v>
                </c:pt>
                <c:pt idx="2">
                  <c:v>41.35</c:v>
                </c:pt>
                <c:pt idx="3">
                  <c:v>42.9</c:v>
                </c:pt>
                <c:pt idx="4">
                  <c:v>43.36</c:v>
                </c:pt>
              </c:numCache>
            </c:numRef>
          </c:val>
          <c:smooth val="0"/>
          <c:extLst>
            <c:ext xmlns:c16="http://schemas.microsoft.com/office/drawing/2014/chart" uri="{C3380CC4-5D6E-409C-BE32-E72D297353CC}">
              <c16:uniqueId val="{00000001-FDDE-43C3-AE13-93F277912A5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86.34</c:v>
                </c:pt>
                <c:pt idx="1">
                  <c:v>87.06</c:v>
                </c:pt>
                <c:pt idx="2">
                  <c:v>88.17</c:v>
                </c:pt>
                <c:pt idx="3">
                  <c:v>88.92</c:v>
                </c:pt>
                <c:pt idx="4">
                  <c:v>89.41</c:v>
                </c:pt>
              </c:numCache>
            </c:numRef>
          </c:val>
          <c:extLst>
            <c:ext xmlns:c16="http://schemas.microsoft.com/office/drawing/2014/chart" uri="{C3380CC4-5D6E-409C-BE32-E72D297353CC}">
              <c16:uniqueId val="{00000000-776A-49ED-B276-B9B42CFC1CA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82.35</c:v>
                </c:pt>
                <c:pt idx="2">
                  <c:v>82.9</c:v>
                </c:pt>
                <c:pt idx="3">
                  <c:v>83.5</c:v>
                </c:pt>
                <c:pt idx="4">
                  <c:v>83.06</c:v>
                </c:pt>
              </c:numCache>
            </c:numRef>
          </c:val>
          <c:smooth val="0"/>
          <c:extLst>
            <c:ext xmlns:c16="http://schemas.microsoft.com/office/drawing/2014/chart" uri="{C3380CC4-5D6E-409C-BE32-E72D297353CC}">
              <c16:uniqueId val="{00000001-776A-49ED-B276-B9B42CFC1CA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89.43</c:v>
                </c:pt>
                <c:pt idx="1">
                  <c:v>96.67</c:v>
                </c:pt>
                <c:pt idx="2">
                  <c:v>87.91</c:v>
                </c:pt>
                <c:pt idx="3">
                  <c:v>94.94</c:v>
                </c:pt>
                <c:pt idx="4">
                  <c:v>94.12</c:v>
                </c:pt>
              </c:numCache>
            </c:numRef>
          </c:val>
          <c:extLst>
            <c:ext xmlns:c16="http://schemas.microsoft.com/office/drawing/2014/chart" uri="{C3380CC4-5D6E-409C-BE32-E72D297353CC}">
              <c16:uniqueId val="{00000000-7365-431E-A43E-CC6FB5E9497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65-431E-A43E-CC6FB5E9497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0D-40D0-BA0C-7B08795BD90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0D-40D0-BA0C-7B08795BD90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DD-466D-B03C-8DA962F954B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DD-466D-B03C-8DA962F954B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9E-4CE1-A3E1-5F6AB52D56C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9E-4CE1-A3E1-5F6AB52D56C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2E-41E0-AD69-A219B29AA7A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2E-41E0-AD69-A219B29AA7A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265.31</c:v>
                </c:pt>
                <c:pt idx="1">
                  <c:v>234.96</c:v>
                </c:pt>
                <c:pt idx="2">
                  <c:v>114.76</c:v>
                </c:pt>
                <c:pt idx="3">
                  <c:v>85.17</c:v>
                </c:pt>
                <c:pt idx="4">
                  <c:v>2021.44</c:v>
                </c:pt>
              </c:numCache>
            </c:numRef>
          </c:val>
          <c:extLst>
            <c:ext xmlns:c16="http://schemas.microsoft.com/office/drawing/2014/chart" uri="{C3380CC4-5D6E-409C-BE32-E72D297353CC}">
              <c16:uniqueId val="{00000000-AA1D-4088-A49F-630C7685C10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1436</c:v>
                </c:pt>
                <c:pt idx="2">
                  <c:v>1434.89</c:v>
                </c:pt>
                <c:pt idx="3">
                  <c:v>1298.9100000000001</c:v>
                </c:pt>
                <c:pt idx="4">
                  <c:v>1243.71</c:v>
                </c:pt>
              </c:numCache>
            </c:numRef>
          </c:val>
          <c:smooth val="0"/>
          <c:extLst>
            <c:ext xmlns:c16="http://schemas.microsoft.com/office/drawing/2014/chart" uri="{C3380CC4-5D6E-409C-BE32-E72D297353CC}">
              <c16:uniqueId val="{00000001-AA1D-4088-A49F-630C7685C10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76.94</c:v>
                </c:pt>
                <c:pt idx="1">
                  <c:v>73.41</c:v>
                </c:pt>
                <c:pt idx="2">
                  <c:v>74.099999999999994</c:v>
                </c:pt>
                <c:pt idx="3">
                  <c:v>97.67</c:v>
                </c:pt>
                <c:pt idx="4">
                  <c:v>97.49</c:v>
                </c:pt>
              </c:numCache>
            </c:numRef>
          </c:val>
          <c:extLst>
            <c:ext xmlns:c16="http://schemas.microsoft.com/office/drawing/2014/chart" uri="{C3380CC4-5D6E-409C-BE32-E72D297353CC}">
              <c16:uniqueId val="{00000000-4C6E-443A-BD55-B130FA2D988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66.56</c:v>
                </c:pt>
                <c:pt idx="2">
                  <c:v>66.22</c:v>
                </c:pt>
                <c:pt idx="3">
                  <c:v>69.87</c:v>
                </c:pt>
                <c:pt idx="4">
                  <c:v>74.3</c:v>
                </c:pt>
              </c:numCache>
            </c:numRef>
          </c:val>
          <c:smooth val="0"/>
          <c:extLst>
            <c:ext xmlns:c16="http://schemas.microsoft.com/office/drawing/2014/chart" uri="{C3380CC4-5D6E-409C-BE32-E72D297353CC}">
              <c16:uniqueId val="{00000001-4C6E-443A-BD55-B130FA2D988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184.66</c:v>
                </c:pt>
                <c:pt idx="1">
                  <c:v>198.55</c:v>
                </c:pt>
                <c:pt idx="2">
                  <c:v>196.28</c:v>
                </c:pt>
                <c:pt idx="3">
                  <c:v>183.26</c:v>
                </c:pt>
                <c:pt idx="4">
                  <c:v>188.22</c:v>
                </c:pt>
              </c:numCache>
            </c:numRef>
          </c:val>
          <c:extLst>
            <c:ext xmlns:c16="http://schemas.microsoft.com/office/drawing/2014/chart" uri="{C3380CC4-5D6E-409C-BE32-E72D297353CC}">
              <c16:uniqueId val="{00000000-D71F-4BD3-AD31-2173C26A1C1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244.29</c:v>
                </c:pt>
                <c:pt idx="2">
                  <c:v>246.72</c:v>
                </c:pt>
                <c:pt idx="3">
                  <c:v>234.96</c:v>
                </c:pt>
                <c:pt idx="4">
                  <c:v>221.81</c:v>
                </c:pt>
              </c:numCache>
            </c:numRef>
          </c:val>
          <c:smooth val="0"/>
          <c:extLst>
            <c:ext xmlns:c16="http://schemas.microsoft.com/office/drawing/2014/chart" uri="{C3380CC4-5D6E-409C-BE32-E72D297353CC}">
              <c16:uniqueId val="{00000001-D71F-4BD3-AD31-2173C26A1C1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M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苓北町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7412</v>
      </c>
      <c r="AM8" s="68"/>
      <c r="AN8" s="68"/>
      <c r="AO8" s="68"/>
      <c r="AP8" s="68"/>
      <c r="AQ8" s="68"/>
      <c r="AR8" s="68"/>
      <c r="AS8" s="68"/>
      <c r="AT8" s="67">
        <f>データ!T6</f>
        <v>67.58</v>
      </c>
      <c r="AU8" s="67"/>
      <c r="AV8" s="67"/>
      <c r="AW8" s="67"/>
      <c r="AX8" s="67"/>
      <c r="AY8" s="67"/>
      <c r="AZ8" s="67"/>
      <c r="BA8" s="67"/>
      <c r="BB8" s="67">
        <f>データ!U6</f>
        <v>109.68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77.98</v>
      </c>
      <c r="Q10" s="67"/>
      <c r="R10" s="67"/>
      <c r="S10" s="67"/>
      <c r="T10" s="67"/>
      <c r="U10" s="67"/>
      <c r="V10" s="67"/>
      <c r="W10" s="67">
        <f>データ!Q6</f>
        <v>94.04</v>
      </c>
      <c r="X10" s="67"/>
      <c r="Y10" s="67"/>
      <c r="Z10" s="67"/>
      <c r="AA10" s="67"/>
      <c r="AB10" s="67"/>
      <c r="AC10" s="67"/>
      <c r="AD10" s="68">
        <f>データ!R6</f>
        <v>3720</v>
      </c>
      <c r="AE10" s="68"/>
      <c r="AF10" s="68"/>
      <c r="AG10" s="68"/>
      <c r="AH10" s="68"/>
      <c r="AI10" s="68"/>
      <c r="AJ10" s="68"/>
      <c r="AK10" s="2"/>
      <c r="AL10" s="68">
        <f>データ!V6</f>
        <v>5701</v>
      </c>
      <c r="AM10" s="68"/>
      <c r="AN10" s="68"/>
      <c r="AO10" s="68"/>
      <c r="AP10" s="68"/>
      <c r="AQ10" s="68"/>
      <c r="AR10" s="68"/>
      <c r="AS10" s="68"/>
      <c r="AT10" s="67">
        <f>データ!W6</f>
        <v>2.5299999999999998</v>
      </c>
      <c r="AU10" s="67"/>
      <c r="AV10" s="67"/>
      <c r="AW10" s="67"/>
      <c r="AX10" s="67"/>
      <c r="AY10" s="67"/>
      <c r="AZ10" s="67"/>
      <c r="BA10" s="67"/>
      <c r="BB10" s="67">
        <f>データ!X6</f>
        <v>2253.36</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56</v>
      </c>
      <c r="O86" s="25" t="str">
        <f>データ!EO6</f>
        <v>【0.10】</v>
      </c>
    </row>
  </sheetData>
  <sheetProtection algorithmName="SHA-512" hashValue="Iyz+xM1XCKbhtbAh19mtLTKN9wN3N/5T6yqtq8WwFqzZYjXqyfLK9tin02miXltDKIl+biHJUUYgUtzWvbHvSQ==" saltValue="tNba+Re3yxl12JOax/Ymk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435317</v>
      </c>
      <c r="D6" s="32">
        <f t="shared" si="3"/>
        <v>47</v>
      </c>
      <c r="E6" s="32">
        <f t="shared" si="3"/>
        <v>17</v>
      </c>
      <c r="F6" s="32">
        <f t="shared" si="3"/>
        <v>4</v>
      </c>
      <c r="G6" s="32">
        <f t="shared" si="3"/>
        <v>0</v>
      </c>
      <c r="H6" s="32" t="str">
        <f t="shared" si="3"/>
        <v>熊本県　苓北町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77.98</v>
      </c>
      <c r="Q6" s="33">
        <f t="shared" si="3"/>
        <v>94.04</v>
      </c>
      <c r="R6" s="33">
        <f t="shared" si="3"/>
        <v>3720</v>
      </c>
      <c r="S6" s="33">
        <f t="shared" si="3"/>
        <v>7412</v>
      </c>
      <c r="T6" s="33">
        <f t="shared" si="3"/>
        <v>67.58</v>
      </c>
      <c r="U6" s="33">
        <f t="shared" si="3"/>
        <v>109.68</v>
      </c>
      <c r="V6" s="33">
        <f t="shared" si="3"/>
        <v>5701</v>
      </c>
      <c r="W6" s="33">
        <f t="shared" si="3"/>
        <v>2.5299999999999998</v>
      </c>
      <c r="X6" s="33">
        <f t="shared" si="3"/>
        <v>2253.36</v>
      </c>
      <c r="Y6" s="34">
        <f>IF(Y7="",NA(),Y7)</f>
        <v>89.43</v>
      </c>
      <c r="Z6" s="34">
        <f t="shared" ref="Z6:AH6" si="4">IF(Z7="",NA(),Z7)</f>
        <v>96.67</v>
      </c>
      <c r="AA6" s="34">
        <f t="shared" si="4"/>
        <v>87.91</v>
      </c>
      <c r="AB6" s="34">
        <f t="shared" si="4"/>
        <v>94.94</v>
      </c>
      <c r="AC6" s="34">
        <f t="shared" si="4"/>
        <v>94.12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265.31</v>
      </c>
      <c r="BG6" s="34">
        <f t="shared" ref="BG6:BO6" si="7">IF(BG7="",NA(),BG7)</f>
        <v>234.96</v>
      </c>
      <c r="BH6" s="34">
        <f t="shared" si="7"/>
        <v>114.76</v>
      </c>
      <c r="BI6" s="34">
        <f t="shared" si="7"/>
        <v>85.17</v>
      </c>
      <c r="BJ6" s="34">
        <f t="shared" si="7"/>
        <v>2021.44</v>
      </c>
      <c r="BK6" s="34">
        <f t="shared" si="7"/>
        <v>1554.05</v>
      </c>
      <c r="BL6" s="34">
        <f t="shared" si="7"/>
        <v>1436</v>
      </c>
      <c r="BM6" s="34">
        <f t="shared" si="7"/>
        <v>1434.89</v>
      </c>
      <c r="BN6" s="34">
        <f t="shared" si="7"/>
        <v>1298.9100000000001</v>
      </c>
      <c r="BO6" s="34">
        <f t="shared" si="7"/>
        <v>1243.71</v>
      </c>
      <c r="BP6" s="33" t="str">
        <f>IF(BP7="","",IF(BP7="-","【-】","【"&amp;SUBSTITUTE(TEXT(BP7,"#,##0.00"),"-","△")&amp;"】"))</f>
        <v>【1,225.44】</v>
      </c>
      <c r="BQ6" s="34">
        <f>IF(BQ7="",NA(),BQ7)</f>
        <v>76.94</v>
      </c>
      <c r="BR6" s="34">
        <f t="shared" ref="BR6:BZ6" si="8">IF(BR7="",NA(),BR7)</f>
        <v>73.41</v>
      </c>
      <c r="BS6" s="34">
        <f t="shared" si="8"/>
        <v>74.099999999999994</v>
      </c>
      <c r="BT6" s="34">
        <f t="shared" si="8"/>
        <v>97.67</v>
      </c>
      <c r="BU6" s="34">
        <f t="shared" si="8"/>
        <v>97.49</v>
      </c>
      <c r="BV6" s="34">
        <f t="shared" si="8"/>
        <v>53.01</v>
      </c>
      <c r="BW6" s="34">
        <f t="shared" si="8"/>
        <v>66.56</v>
      </c>
      <c r="BX6" s="34">
        <f t="shared" si="8"/>
        <v>66.22</v>
      </c>
      <c r="BY6" s="34">
        <f t="shared" si="8"/>
        <v>69.87</v>
      </c>
      <c r="BZ6" s="34">
        <f t="shared" si="8"/>
        <v>74.3</v>
      </c>
      <c r="CA6" s="33" t="str">
        <f>IF(CA7="","",IF(CA7="-","【-】","【"&amp;SUBSTITUTE(TEXT(CA7,"#,##0.00"),"-","△")&amp;"】"))</f>
        <v>【75.58】</v>
      </c>
      <c r="CB6" s="34">
        <f>IF(CB7="",NA(),CB7)</f>
        <v>184.66</v>
      </c>
      <c r="CC6" s="34">
        <f t="shared" ref="CC6:CK6" si="9">IF(CC7="",NA(),CC7)</f>
        <v>198.55</v>
      </c>
      <c r="CD6" s="34">
        <f t="shared" si="9"/>
        <v>196.28</v>
      </c>
      <c r="CE6" s="34">
        <f t="shared" si="9"/>
        <v>183.26</v>
      </c>
      <c r="CF6" s="34">
        <f t="shared" si="9"/>
        <v>188.22</v>
      </c>
      <c r="CG6" s="34">
        <f t="shared" si="9"/>
        <v>299.39</v>
      </c>
      <c r="CH6" s="34">
        <f t="shared" si="9"/>
        <v>244.29</v>
      </c>
      <c r="CI6" s="34">
        <f t="shared" si="9"/>
        <v>246.72</v>
      </c>
      <c r="CJ6" s="34">
        <f t="shared" si="9"/>
        <v>234.96</v>
      </c>
      <c r="CK6" s="34">
        <f t="shared" si="9"/>
        <v>221.81</v>
      </c>
      <c r="CL6" s="33" t="str">
        <f>IF(CL7="","",IF(CL7="-","【-】","【"&amp;SUBSTITUTE(TEXT(CL7,"#,##0.00"),"-","△")&amp;"】"))</f>
        <v>【215.23】</v>
      </c>
      <c r="CM6" s="34">
        <f>IF(CM7="",NA(),CM7)</f>
        <v>51.94</v>
      </c>
      <c r="CN6" s="34">
        <f t="shared" ref="CN6:CV6" si="10">IF(CN7="",NA(),CN7)</f>
        <v>53.94</v>
      </c>
      <c r="CO6" s="34">
        <f t="shared" si="10"/>
        <v>55.56</v>
      </c>
      <c r="CP6" s="34">
        <f t="shared" si="10"/>
        <v>52.33</v>
      </c>
      <c r="CQ6" s="34">
        <f t="shared" si="10"/>
        <v>48.72</v>
      </c>
      <c r="CR6" s="34">
        <f t="shared" si="10"/>
        <v>36.200000000000003</v>
      </c>
      <c r="CS6" s="34">
        <f t="shared" si="10"/>
        <v>43.58</v>
      </c>
      <c r="CT6" s="34">
        <f t="shared" si="10"/>
        <v>41.35</v>
      </c>
      <c r="CU6" s="34">
        <f t="shared" si="10"/>
        <v>42.9</v>
      </c>
      <c r="CV6" s="34">
        <f t="shared" si="10"/>
        <v>43.36</v>
      </c>
      <c r="CW6" s="33" t="str">
        <f>IF(CW7="","",IF(CW7="-","【-】","【"&amp;SUBSTITUTE(TEXT(CW7,"#,##0.00"),"-","△")&amp;"】"))</f>
        <v>【42.66】</v>
      </c>
      <c r="CX6" s="34">
        <f>IF(CX7="",NA(),CX7)</f>
        <v>86.34</v>
      </c>
      <c r="CY6" s="34">
        <f t="shared" ref="CY6:DG6" si="11">IF(CY7="",NA(),CY7)</f>
        <v>87.06</v>
      </c>
      <c r="CZ6" s="34">
        <f t="shared" si="11"/>
        <v>88.17</v>
      </c>
      <c r="DA6" s="34">
        <f t="shared" si="11"/>
        <v>88.92</v>
      </c>
      <c r="DB6" s="34">
        <f t="shared" si="11"/>
        <v>89.41</v>
      </c>
      <c r="DC6" s="34">
        <f t="shared" si="11"/>
        <v>71.069999999999993</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435317</v>
      </c>
      <c r="D7" s="36">
        <v>47</v>
      </c>
      <c r="E7" s="36">
        <v>17</v>
      </c>
      <c r="F7" s="36">
        <v>4</v>
      </c>
      <c r="G7" s="36">
        <v>0</v>
      </c>
      <c r="H7" s="36" t="s">
        <v>110</v>
      </c>
      <c r="I7" s="36" t="s">
        <v>111</v>
      </c>
      <c r="J7" s="36" t="s">
        <v>112</v>
      </c>
      <c r="K7" s="36" t="s">
        <v>113</v>
      </c>
      <c r="L7" s="36" t="s">
        <v>114</v>
      </c>
      <c r="M7" s="36" t="s">
        <v>115</v>
      </c>
      <c r="N7" s="37" t="s">
        <v>116</v>
      </c>
      <c r="O7" s="37" t="s">
        <v>117</v>
      </c>
      <c r="P7" s="37">
        <v>77.98</v>
      </c>
      <c r="Q7" s="37">
        <v>94.04</v>
      </c>
      <c r="R7" s="37">
        <v>3720</v>
      </c>
      <c r="S7" s="37">
        <v>7412</v>
      </c>
      <c r="T7" s="37">
        <v>67.58</v>
      </c>
      <c r="U7" s="37">
        <v>109.68</v>
      </c>
      <c r="V7" s="37">
        <v>5701</v>
      </c>
      <c r="W7" s="37">
        <v>2.5299999999999998</v>
      </c>
      <c r="X7" s="37">
        <v>2253.36</v>
      </c>
      <c r="Y7" s="37">
        <v>89.43</v>
      </c>
      <c r="Z7" s="37">
        <v>96.67</v>
      </c>
      <c r="AA7" s="37">
        <v>87.91</v>
      </c>
      <c r="AB7" s="37">
        <v>94.94</v>
      </c>
      <c r="AC7" s="37">
        <v>94.12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265.31</v>
      </c>
      <c r="BG7" s="37">
        <v>234.96</v>
      </c>
      <c r="BH7" s="37">
        <v>114.76</v>
      </c>
      <c r="BI7" s="37">
        <v>85.17</v>
      </c>
      <c r="BJ7" s="37">
        <v>2021.44</v>
      </c>
      <c r="BK7" s="37">
        <v>1554.05</v>
      </c>
      <c r="BL7" s="37">
        <v>1436</v>
      </c>
      <c r="BM7" s="37">
        <v>1434.89</v>
      </c>
      <c r="BN7" s="37">
        <v>1298.9100000000001</v>
      </c>
      <c r="BO7" s="37">
        <v>1243.71</v>
      </c>
      <c r="BP7" s="37">
        <v>1225.44</v>
      </c>
      <c r="BQ7" s="37">
        <v>76.94</v>
      </c>
      <c r="BR7" s="37">
        <v>73.41</v>
      </c>
      <c r="BS7" s="37">
        <v>74.099999999999994</v>
      </c>
      <c r="BT7" s="37">
        <v>97.67</v>
      </c>
      <c r="BU7" s="37">
        <v>97.49</v>
      </c>
      <c r="BV7" s="37">
        <v>53.01</v>
      </c>
      <c r="BW7" s="37">
        <v>66.56</v>
      </c>
      <c r="BX7" s="37">
        <v>66.22</v>
      </c>
      <c r="BY7" s="37">
        <v>69.87</v>
      </c>
      <c r="BZ7" s="37">
        <v>74.3</v>
      </c>
      <c r="CA7" s="37">
        <v>75.58</v>
      </c>
      <c r="CB7" s="37">
        <v>184.66</v>
      </c>
      <c r="CC7" s="37">
        <v>198.55</v>
      </c>
      <c r="CD7" s="37">
        <v>196.28</v>
      </c>
      <c r="CE7" s="37">
        <v>183.26</v>
      </c>
      <c r="CF7" s="37">
        <v>188.22</v>
      </c>
      <c r="CG7" s="37">
        <v>299.39</v>
      </c>
      <c r="CH7" s="37">
        <v>244.29</v>
      </c>
      <c r="CI7" s="37">
        <v>246.72</v>
      </c>
      <c r="CJ7" s="37">
        <v>234.96</v>
      </c>
      <c r="CK7" s="37">
        <v>221.81</v>
      </c>
      <c r="CL7" s="37">
        <v>215.23</v>
      </c>
      <c r="CM7" s="37">
        <v>51.94</v>
      </c>
      <c r="CN7" s="37">
        <v>53.94</v>
      </c>
      <c r="CO7" s="37">
        <v>55.56</v>
      </c>
      <c r="CP7" s="37">
        <v>52.33</v>
      </c>
      <c r="CQ7" s="37">
        <v>48.72</v>
      </c>
      <c r="CR7" s="37">
        <v>36.200000000000003</v>
      </c>
      <c r="CS7" s="37">
        <v>43.58</v>
      </c>
      <c r="CT7" s="37">
        <v>41.35</v>
      </c>
      <c r="CU7" s="37">
        <v>42.9</v>
      </c>
      <c r="CV7" s="37">
        <v>43.36</v>
      </c>
      <c r="CW7" s="37">
        <v>42.66</v>
      </c>
      <c r="CX7" s="37">
        <v>86.34</v>
      </c>
      <c r="CY7" s="37">
        <v>87.06</v>
      </c>
      <c r="CZ7" s="37">
        <v>88.17</v>
      </c>
      <c r="DA7" s="37">
        <v>88.92</v>
      </c>
      <c r="DB7" s="37">
        <v>89.41</v>
      </c>
      <c r="DC7" s="37">
        <v>71.069999999999993</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intra606</cp:lastModifiedBy>
  <dcterms:created xsi:type="dcterms:W3CDTF">2018-12-03T09:17:56Z</dcterms:created>
  <dcterms:modified xsi:type="dcterms:W3CDTF">2019-01-30T04:31:13Z</dcterms:modified>
  <cp:category/>
</cp:coreProperties>
</file>