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Tf3cp1QaSfim4LcEGAloC69Y21oQTHOrMIg//ckO9rvotgfKBPE/R8UZG99qJhHtqubTo5kh/Y3TkLOoZ1vTag==" workbookSaltValue="+07ArqZcwwA9EczX1qhpA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<sst xmlns="http://schemas.openxmlformats.org/spreadsheetml/2006/main" count="240" uniqueCount="125">
  <si>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</si>
  <si>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</si>
  <si>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</si>
  <si>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</si>
  <si>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</si>
  <si>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</si>
  <si>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</si>
  <si>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</si>
  <si>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</si>
  <si>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</si>
  <si>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</si>
  <si>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</si>
  <si>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</si>
  <si>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</si>
  <si>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</si>
  <si>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</si>
  <si>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</si>
  <si>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</si>
  <si>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</si>
  <si>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</si>
  <si>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</si>
  <si>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</si>
  <si>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</si>
  <si>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</si>
  <si>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</si>
  <si>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</si>
  <si>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</si>
  <si>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</si>
  <si>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</si>
  <si>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</si>
  <si>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</si>
  <si>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</si>
  <si>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</si>
  <si>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</si>
  <si>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</si>
  <si>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</si>
  <si>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</si>
  <si>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</si>
  <si>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</si>
  <si>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</si>
  <si>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</si>
  <si>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</si>
  <si>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</si>
  <si>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</si>
  <si>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</si>
  <si>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</si>
  <si>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</si>
  <si>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</si>
  <si>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</si>
  <si>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</si>
  <si>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</si>
  <si>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</si>
  <si>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</si>
  <si>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</si>
  <si>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</si>
  <si>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</si>
  <si>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</si>
  <si>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</si>
  <si>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</si>
  <si>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</si>
  <si>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</si>
  <si>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</si>
  <si>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</si>
  <si>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</si>
  <si>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</si>
  <si>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</si>
  <si>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</si>
  <si>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</si>
  <si>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</si>
  <si>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</si>
  <si>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</si>
  <si>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</si>
  <si>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</si>
  <si>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</si>
  <si>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</si>
  <si>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</si>
  <si>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</si>
  <si>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</si>
  <si>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</si>
  <si>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</si>
  <si>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</si>
  <si>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</si>
  <si>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</si>
  <si>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</si>
  <si>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</si>
  <si>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</si>
  <si>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</si>
  <si>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</si>
  <si>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</si>
  <si>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</si>
  <si>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</si>
  <si>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</si>
  <si>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</si>
  <si>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</si>
  <si>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</si>
  <si>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</si>
  <si>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</si>
  <si>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</si>
  <si>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</si>
  <si>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</si>
  <si>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</si>
  <si>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</si>
  <si>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</si>
  <si>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</si>
  <si>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</si>
  <si>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</si>
  <si>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</si>
  <si>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</si>
  <si>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</si>
  <si>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和水町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</si>
  <si>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</si>
  <si>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</si>
  <si>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</si>
  <si>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</si>
  <si>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</si>
  <si>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</si>
  <si>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</si>
  <si>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</si>
  <si>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</si>
  <si>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</si>
  <si>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</si>
  <si>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</si>
  <si>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・管渠の敷設からの経過期間は15年程度であり、現時点では特に異常は発見されていないが。今後も適切な点検を行い、管渠寿命の延長に資するように努める。
</t>
    <rPh sb="1" eb="2">
      <t>カン</t>
    </rPh>
    <rPh sb="2" eb="3">
      <t>ミゾ</t>
    </rPh>
    <rPh sb="4" eb="6">
      <t>フセツ</t>
    </rPh>
    <rPh sb="9" eb="11">
      <t>ケイカ</t>
    </rPh>
    <rPh sb="11" eb="13">
      <t>キカン</t>
    </rPh>
    <rPh sb="16" eb="17">
      <t>ネン</t>
    </rPh>
    <rPh sb="17" eb="19">
      <t>テイド</t>
    </rPh>
    <rPh sb="23" eb="26">
      <t>ゲンジテン</t>
    </rPh>
    <rPh sb="28" eb="29">
      <t>トク</t>
    </rPh>
    <rPh sb="30" eb="32">
      <t>イジョウ</t>
    </rPh>
    <rPh sb="33" eb="35">
      <t>ハッケン</t>
    </rPh>
    <rPh sb="43" eb="45">
      <t>コンゴ</t>
    </rPh>
    <rPh sb="46" eb="48">
      <t>テキセツ</t>
    </rPh>
    <rPh sb="49" eb="51">
      <t>テンケン</t>
    </rPh>
    <rPh sb="52" eb="53">
      <t>オコナ</t>
    </rPh>
    <rPh sb="55" eb="56">
      <t>カン</t>
    </rPh>
    <rPh sb="56" eb="57">
      <t>キョ</t>
    </rPh>
    <rPh sb="57" eb="59">
      <t>ジュミョウ</t>
    </rPh>
    <rPh sb="60" eb="62">
      <t>エンチョウ</t>
    </rPh>
    <rPh sb="63" eb="64">
      <t>シ</t>
    </rPh>
    <rPh sb="69" eb="70">
      <t>ツト</t>
    </rPh>
    <phoneticPr fontId="4"/>
  </si>
  <si>
    <t>・供用開始から12年を過ぎ、設備の修繕・補修費用が増加していく事が予想される。高額な設備更新は起債借入で対応する見込みとなるが、経営体力に見合った事業計画を立案する。
・処理区域内の人口密度が低く、単独世帯も増加傾向にあり、今後、空き家となる事が予想される。空き家の有効活用も含めた移住・定住の促進も担当部署と連携を図っていく。</t>
    <rPh sb="1" eb="3">
      <t>キョウヨウ</t>
    </rPh>
    <rPh sb="3" eb="5">
      <t>カイシ</t>
    </rPh>
    <rPh sb="9" eb="10">
      <t>ネン</t>
    </rPh>
    <rPh sb="11" eb="12">
      <t>ス</t>
    </rPh>
    <rPh sb="14" eb="16">
      <t>セツビ</t>
    </rPh>
    <rPh sb="17" eb="19">
      <t>シュウゼン</t>
    </rPh>
    <rPh sb="20" eb="22">
      <t>ホシュウ</t>
    </rPh>
    <rPh sb="22" eb="24">
      <t>ヒヨウ</t>
    </rPh>
    <rPh sb="25" eb="27">
      <t>ゾウカ</t>
    </rPh>
    <rPh sb="31" eb="32">
      <t>コト</t>
    </rPh>
    <rPh sb="33" eb="35">
      <t>ヨソウ</t>
    </rPh>
    <rPh sb="39" eb="41">
      <t>コウガク</t>
    </rPh>
    <rPh sb="42" eb="44">
      <t>セツビ</t>
    </rPh>
    <rPh sb="44" eb="46">
      <t>コウシン</t>
    </rPh>
    <rPh sb="47" eb="49">
      <t>キサイ</t>
    </rPh>
    <rPh sb="49" eb="51">
      <t>カリイレ</t>
    </rPh>
    <rPh sb="52" eb="54">
      <t>タイオウ</t>
    </rPh>
    <rPh sb="56" eb="58">
      <t>ミコ</t>
    </rPh>
    <rPh sb="64" eb="66">
      <t>ケイエイ</t>
    </rPh>
    <rPh sb="66" eb="68">
      <t>タイリョク</t>
    </rPh>
    <rPh sb="69" eb="71">
      <t>ミア</t>
    </rPh>
    <rPh sb="73" eb="75">
      <t>ジギョウ</t>
    </rPh>
    <rPh sb="75" eb="77">
      <t>ケイカク</t>
    </rPh>
    <rPh sb="78" eb="80">
      <t>リツアン</t>
    </rPh>
    <rPh sb="85" eb="87">
      <t>ショリ</t>
    </rPh>
    <rPh sb="87" eb="89">
      <t>クイキ</t>
    </rPh>
    <rPh sb="89" eb="90">
      <t>ナイ</t>
    </rPh>
    <rPh sb="91" eb="93">
      <t>ジンコウ</t>
    </rPh>
    <rPh sb="93" eb="95">
      <t>ミツド</t>
    </rPh>
    <rPh sb="96" eb="97">
      <t>ヒク</t>
    </rPh>
    <rPh sb="99" eb="101">
      <t>タンドク</t>
    </rPh>
    <rPh sb="101" eb="103">
      <t>セタイ</t>
    </rPh>
    <rPh sb="104" eb="106">
      <t>ゾウカ</t>
    </rPh>
    <rPh sb="106" eb="108">
      <t>ケイコウ</t>
    </rPh>
    <rPh sb="112" eb="114">
      <t>コンゴ</t>
    </rPh>
    <rPh sb="115" eb="116">
      <t>ア</t>
    </rPh>
    <rPh sb="117" eb="118">
      <t>ヤ</t>
    </rPh>
    <rPh sb="121" eb="122">
      <t>コト</t>
    </rPh>
    <rPh sb="123" eb="125">
      <t>ヨソウ</t>
    </rPh>
    <rPh sb="129" eb="130">
      <t>ア</t>
    </rPh>
    <rPh sb="131" eb="132">
      <t>ヤ</t>
    </rPh>
    <rPh sb="133" eb="135">
      <t>ユウコウ</t>
    </rPh>
    <rPh sb="135" eb="137">
      <t>カツヨウ</t>
    </rPh>
    <rPh sb="138" eb="139">
      <t>フク</t>
    </rPh>
    <rPh sb="141" eb="143">
      <t>イジュウ</t>
    </rPh>
    <rPh sb="144" eb="146">
      <t>テイジュウ</t>
    </rPh>
    <rPh sb="147" eb="149">
      <t>ソクシン</t>
    </rPh>
    <rPh sb="150" eb="152">
      <t>タントウ</t>
    </rPh>
    <rPh sb="152" eb="154">
      <t>ブショ</t>
    </rPh>
    <rPh sb="155" eb="157">
      <t>レンケイ</t>
    </rPh>
    <rPh sb="158" eb="159">
      <t>ハカ</t>
    </rPh>
    <phoneticPr fontId="4"/>
  </si>
  <si>
    <t xml:space="preserve"> 収益的収支比率については、地方債の償還額が、H28年度までは50百万円超であったが、H29年度から30百万円台となったことが大きな要因となり、大幅な改善となった。
 H29年以降は、起債償還が減少していく見込であるが、施設の老朽化や設備機器の更新など支出増となる事から、経営体力に対し過度にならないように事業計画を立てていく。
　経費回収率については、H29年度は大幅な改善となっているが、使用料では賄えてはおらず、引き続き改善していく。
　</t>
    <rPh sb="1" eb="4">
      <t>シュウエキテキ</t>
    </rPh>
    <rPh sb="4" eb="6">
      <t>シュウシ</t>
    </rPh>
    <rPh sb="6" eb="8">
      <t>ヒリツ</t>
    </rPh>
    <rPh sb="14" eb="17">
      <t>チホウサイ</t>
    </rPh>
    <rPh sb="18" eb="20">
      <t>ショウカン</t>
    </rPh>
    <rPh sb="20" eb="21">
      <t>ガク</t>
    </rPh>
    <rPh sb="26" eb="27">
      <t>ネン</t>
    </rPh>
    <rPh sb="27" eb="28">
      <t>ド</t>
    </rPh>
    <rPh sb="33" eb="35">
      <t>ヒャクマン</t>
    </rPh>
    <rPh sb="35" eb="36">
      <t>エン</t>
    </rPh>
    <rPh sb="36" eb="37">
      <t>チョウ</t>
    </rPh>
    <rPh sb="46" eb="47">
      <t>ネン</t>
    </rPh>
    <rPh sb="47" eb="48">
      <t>ド</t>
    </rPh>
    <rPh sb="52" eb="54">
      <t>ヒャクマン</t>
    </rPh>
    <rPh sb="54" eb="55">
      <t>エン</t>
    </rPh>
    <rPh sb="55" eb="56">
      <t>ダイ</t>
    </rPh>
    <rPh sb="63" eb="64">
      <t>オオ</t>
    </rPh>
    <rPh sb="66" eb="68">
      <t>ヨウイン</t>
    </rPh>
    <rPh sb="72" eb="74">
      <t>オオハバ</t>
    </rPh>
    <rPh sb="75" eb="77">
      <t>カイゼン</t>
    </rPh>
    <rPh sb="87" eb="88">
      <t>ネン</t>
    </rPh>
    <rPh sb="88" eb="90">
      <t>イコウ</t>
    </rPh>
    <rPh sb="92" eb="94">
      <t>キサイ</t>
    </rPh>
    <rPh sb="94" eb="96">
      <t>ショウカン</t>
    </rPh>
    <rPh sb="97" eb="99">
      <t>ゲンショウ</t>
    </rPh>
    <rPh sb="103" eb="105">
      <t>ミコミ</t>
    </rPh>
    <rPh sb="110" eb="112">
      <t>シセツ</t>
    </rPh>
    <rPh sb="113" eb="116">
      <t>ロウキュウカ</t>
    </rPh>
    <rPh sb="117" eb="119">
      <t>セツビ</t>
    </rPh>
    <rPh sb="119" eb="121">
      <t>キキ</t>
    </rPh>
    <rPh sb="122" eb="124">
      <t>コウシン</t>
    </rPh>
    <rPh sb="126" eb="128">
      <t>シシュツ</t>
    </rPh>
    <rPh sb="128" eb="129">
      <t>ゾウ</t>
    </rPh>
    <rPh sb="132" eb="133">
      <t>コト</t>
    </rPh>
    <rPh sb="136" eb="138">
      <t>ケイエイ</t>
    </rPh>
    <rPh sb="138" eb="140">
      <t>タイリョク</t>
    </rPh>
    <rPh sb="141" eb="142">
      <t>タイ</t>
    </rPh>
    <rPh sb="143" eb="145">
      <t>カド</t>
    </rPh>
    <rPh sb="153" eb="155">
      <t>ジギョウ</t>
    </rPh>
    <rPh sb="155" eb="157">
      <t>ケイカク</t>
    </rPh>
    <rPh sb="158" eb="159">
      <t>タ</t>
    </rPh>
    <rPh sb="166" eb="168">
      <t>ケイヒ</t>
    </rPh>
    <rPh sb="168" eb="170">
      <t>カイシュウ</t>
    </rPh>
    <rPh sb="170" eb="171">
      <t>リツ</t>
    </rPh>
    <rPh sb="180" eb="181">
      <t>ネン</t>
    </rPh>
    <rPh sb="181" eb="182">
      <t>ド</t>
    </rPh>
    <rPh sb="183" eb="185">
      <t>オオハバ</t>
    </rPh>
    <rPh sb="186" eb="188">
      <t>カイゼン</t>
    </rPh>
    <rPh sb="196" eb="198">
      <t>シヨウ</t>
    </rPh>
    <rPh sb="198" eb="199">
      <t>リョウ</t>
    </rPh>
    <rPh sb="201" eb="202">
      <t>マカナ</t>
    </rPh>
    <rPh sb="209" eb="210">
      <t>ヒ</t>
    </rPh>
    <rPh sb="211" eb="212">
      <t>ツヅ</t>
    </rPh>
    <rPh sb="213" eb="215">
      <t>カイゼン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</si>
</sst>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5F-4ED9-9162-404C05F7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08032"/>
        <c:axId val="9172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0.08</c:v>
                </c:pt>
                <c:pt idx="2">
                  <c:v>0.26</c:v>
                </c:pt>
                <c:pt idx="3">
                  <c:v>0.13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5F-4ED9-9162-404C05F7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08032"/>
        <c:axId val="91726592"/>
      </c:lineChart>
      <c:dateAx>
        <c:axId val="91708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726592"/>
        <c:crosses val="autoZero"/>
        <c:auto val="1"/>
        <c:lblOffset val="100"/>
        <c:baseTimeUnit val="years"/>
      </c:dateAx>
      <c:valAx>
        <c:axId val="9172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708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50.88</c:v>
                </c:pt>
                <c:pt idx="1">
                  <c:v>50.5</c:v>
                </c:pt>
                <c:pt idx="2">
                  <c:v>52.13</c:v>
                </c:pt>
                <c:pt idx="3">
                  <c:v>62.25</c:v>
                </c:pt>
                <c:pt idx="4">
                  <c:v>62.25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9B-4ED0-8456-568E888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71264"/>
        <c:axId val="9937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36.200000000000003</c:v>
                </c:pt>
                <c:pt idx="1">
                  <c:v>34.74</c:v>
                </c:pt>
                <c:pt idx="2">
                  <c:v>36.65</c:v>
                </c:pt>
                <c:pt idx="3">
                  <c:v>37.72</c:v>
                </c:pt>
                <c:pt idx="4">
                  <c:v>37.08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9B-4ED0-8456-568E888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71264"/>
        <c:axId val="99377536"/>
      </c:lineChart>
      <c:dateAx>
        <c:axId val="993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77536"/>
        <c:crosses val="autoZero"/>
        <c:auto val="1"/>
        <c:lblOffset val="100"/>
        <c:baseTimeUnit val="years"/>
      </c:dateAx>
      <c:valAx>
        <c:axId val="9937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371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82.38</c:v>
                </c:pt>
                <c:pt idx="1">
                  <c:v>81.180000000000007</c:v>
                </c:pt>
                <c:pt idx="2">
                  <c:v>87.29</c:v>
                </c:pt>
                <c:pt idx="3">
                  <c:v>87.75</c:v>
                </c:pt>
                <c:pt idx="4">
                  <c:v>68.27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A0-453A-B102-1E083AD1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86336"/>
        <c:axId val="9949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71.069999999999993</c:v>
                </c:pt>
                <c:pt idx="1">
                  <c:v>70.14</c:v>
                </c:pt>
                <c:pt idx="2">
                  <c:v>68.83</c:v>
                </c:pt>
                <c:pt idx="3">
                  <c:v>68.459999999999994</c:v>
                </c:pt>
                <c:pt idx="4">
                  <c:v>67.22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A0-453A-B102-1E083AD1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86336"/>
        <c:axId val="99492608"/>
      </c:lineChart>
      <c:dateAx>
        <c:axId val="99486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92608"/>
        <c:crosses val="autoZero"/>
        <c:auto val="1"/>
        <c:lblOffset val="100"/>
        <c:baseTimeUnit val="years"/>
      </c:dateAx>
      <c:valAx>
        <c:axId val="9949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86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72.97</c:v>
                </c:pt>
                <c:pt idx="1">
                  <c:v>66.13</c:v>
                </c:pt>
                <c:pt idx="2">
                  <c:v>66.03</c:v>
                </c:pt>
                <c:pt idx="3">
                  <c:v>68.31</c:v>
                </c:pt>
                <c:pt idx="4">
                  <c:v>100.32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C8-440B-ABD8-92256EE51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9376"/>
        <c:axId val="9385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C8-440B-ABD8-92256EE51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376"/>
        <c:axId val="93856896"/>
      </c:lineChart>
      <c:dateAx>
        <c:axId val="9174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56896"/>
        <c:crosses val="autoZero"/>
        <c:auto val="1"/>
        <c:lblOffset val="100"/>
        <c:baseTimeUnit val="years"/>
      </c:dateAx>
      <c:valAx>
        <c:axId val="9385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74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1C-4C1E-8FC0-732427EB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79680"/>
        <c:axId val="9804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1C-4C1E-8FC0-732427EB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79680"/>
        <c:axId val="98043392"/>
      </c:lineChart>
      <c:dateAx>
        <c:axId val="9387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043392"/>
        <c:crosses val="autoZero"/>
        <c:auto val="1"/>
        <c:lblOffset val="100"/>
        <c:baseTimeUnit val="years"/>
      </c:dateAx>
      <c:valAx>
        <c:axId val="9804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87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9E-4E53-ABB2-93845EF1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74624"/>
        <c:axId val="9807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9E-4E53-ABB2-93845EF1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4624"/>
        <c:axId val="98076544"/>
      </c:lineChart>
      <c:dateAx>
        <c:axId val="9807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076544"/>
        <c:crosses val="autoZero"/>
        <c:auto val="1"/>
        <c:lblOffset val="100"/>
        <c:baseTimeUnit val="years"/>
      </c:dateAx>
      <c:valAx>
        <c:axId val="9807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07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C6-4508-924E-197A5118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28608"/>
        <c:axId val="9943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C6-4508-924E-197A5118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28608"/>
        <c:axId val="99434880"/>
      </c:lineChart>
      <c:dateAx>
        <c:axId val="99428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34880"/>
        <c:crosses val="autoZero"/>
        <c:auto val="1"/>
        <c:lblOffset val="100"/>
        <c:baseTimeUnit val="years"/>
      </c:dateAx>
      <c:valAx>
        <c:axId val="9943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2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1-45B1-8025-3568DDB80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68800"/>
        <c:axId val="9947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61-45B1-8025-3568DDB80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8800"/>
        <c:axId val="99470720"/>
      </c:lineChart>
      <c:dateAx>
        <c:axId val="9946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70720"/>
        <c:crosses val="autoZero"/>
        <c:auto val="1"/>
        <c:lblOffset val="100"/>
        <c:baseTimeUnit val="years"/>
      </c:dateAx>
      <c:valAx>
        <c:axId val="9947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6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906.83</c:v>
                </c:pt>
                <c:pt idx="1">
                  <c:v>762.02</c:v>
                </c:pt>
                <c:pt idx="2">
                  <c:v>641.01</c:v>
                </c:pt>
                <c:pt idx="3">
                  <c:v>1387.89</c:v>
                </c:pt>
                <c:pt idx="4">
                  <c:v>1228.49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A5-42C9-BC64-B93FFE5F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02560"/>
        <c:axId val="9920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1554.05</c:v>
                </c:pt>
                <c:pt idx="1">
                  <c:v>1671.86</c:v>
                </c:pt>
                <c:pt idx="2">
                  <c:v>1673.47</c:v>
                </c:pt>
                <c:pt idx="3">
                  <c:v>1592.72</c:v>
                </c:pt>
                <c:pt idx="4">
                  <c:v>1223.96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A5-42C9-BC64-B93FFE5F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02560"/>
        <c:axId val="99204480"/>
      </c:lineChart>
      <c:dateAx>
        <c:axId val="99202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204480"/>
        <c:crosses val="autoZero"/>
        <c:auto val="1"/>
        <c:lblOffset val="100"/>
        <c:baseTimeUnit val="years"/>
      </c:dateAx>
      <c:valAx>
        <c:axId val="9920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202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49.18</c:v>
                </c:pt>
                <c:pt idx="1">
                  <c:v>42.85</c:v>
                </c:pt>
                <c:pt idx="2">
                  <c:v>45.25</c:v>
                </c:pt>
                <c:pt idx="3">
                  <c:v>48.6</c:v>
                </c:pt>
                <c:pt idx="4">
                  <c:v>74.31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07-4550-A499-C21EDEAA6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93056"/>
        <c:axId val="9930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50.54</c:v>
                </c:pt>
                <c:pt idx="2">
                  <c:v>49.22</c:v>
                </c:pt>
                <c:pt idx="3">
                  <c:v>53.7</c:v>
                </c:pt>
                <c:pt idx="4">
                  <c:v>61.54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07-4550-A499-C21EDEAA6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93056"/>
        <c:axId val="99303424"/>
      </c:lineChart>
      <c:dateAx>
        <c:axId val="99293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03424"/>
        <c:crosses val="autoZero"/>
        <c:auto val="1"/>
        <c:lblOffset val="100"/>
        <c:baseTimeUnit val="years"/>
      </c:dateAx>
      <c:valAx>
        <c:axId val="99303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293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291.33</c:v>
                </c:pt>
                <c:pt idx="1">
                  <c:v>357.55</c:v>
                </c:pt>
                <c:pt idx="2">
                  <c:v>346.4</c:v>
                </c:pt>
                <c:pt idx="3">
                  <c:v>289.20999999999998</c:v>
                </c:pt>
                <c:pt idx="4">
                  <c:v>195.92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54-48FF-AC43-63A997EBD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38112"/>
        <c:axId val="9934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299.39</c:v>
                </c:pt>
                <c:pt idx="1">
                  <c:v>320.36</c:v>
                </c:pt>
                <c:pt idx="2">
                  <c:v>332.02</c:v>
                </c:pt>
                <c:pt idx="3">
                  <c:v>300.35000000000002</c:v>
                </c:pt>
                <c:pt idx="4">
                  <c:v>267.86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54-48FF-AC43-63A997EBD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38112"/>
        <c:axId val="99340288"/>
      </c:lineChart>
      <c:dateAx>
        <c:axId val="9933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40288"/>
        <c:crosses val="autoZero"/>
        <c:auto val="1"/>
        <c:lblOffset val="100"/>
        <c:baseTimeUnit val="years"/>
      </c:dateAx>
      <c:valAx>
        <c:axId val="9934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33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K13" zoomScaleNormal="100" workbookViewId="0">
      <selection activeCell="CA16" sqref="CA1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熊本県　和水町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特定環境保全公共下水道</v>
      </c>
      <c r="Q8" s="47"/>
      <c r="R8" s="47"/>
      <c r="S8" s="47"/>
      <c r="T8" s="47"/>
      <c r="U8" s="47"/>
      <c r="V8" s="47"/>
      <c r="W8" s="47" t="str">
        <f>データ!L6</f>
        <v>D3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10327</v>
      </c>
      <c r="AM8" s="49"/>
      <c r="AN8" s="49"/>
      <c r="AO8" s="49"/>
      <c r="AP8" s="49"/>
      <c r="AQ8" s="49"/>
      <c r="AR8" s="49"/>
      <c r="AS8" s="49"/>
      <c r="AT8" s="44">
        <f>データ!T6</f>
        <v>98.78</v>
      </c>
      <c r="AU8" s="44"/>
      <c r="AV8" s="44"/>
      <c r="AW8" s="44"/>
      <c r="AX8" s="44"/>
      <c r="AY8" s="44"/>
      <c r="AZ8" s="44"/>
      <c r="BA8" s="44"/>
      <c r="BB8" s="44">
        <f>データ!U6</f>
        <v>104.55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16.46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4320</v>
      </c>
      <c r="AE10" s="49"/>
      <c r="AF10" s="49"/>
      <c r="AG10" s="49"/>
      <c r="AH10" s="49"/>
      <c r="AI10" s="49"/>
      <c r="AJ10" s="49"/>
      <c r="AK10" s="2"/>
      <c r="AL10" s="49">
        <f>データ!V6</f>
        <v>1686</v>
      </c>
      <c r="AM10" s="49"/>
      <c r="AN10" s="49"/>
      <c r="AO10" s="49"/>
      <c r="AP10" s="49"/>
      <c r="AQ10" s="49"/>
      <c r="AR10" s="49"/>
      <c r="AS10" s="49"/>
      <c r="AT10" s="44">
        <f>データ!W6</f>
        <v>0.62</v>
      </c>
      <c r="AU10" s="44"/>
      <c r="AV10" s="44"/>
      <c r="AW10" s="44"/>
      <c r="AX10" s="44"/>
      <c r="AY10" s="44"/>
      <c r="AZ10" s="44"/>
      <c r="BA10" s="44"/>
      <c r="BB10" s="44">
        <f>データ!X6</f>
        <v>2719.35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122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123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【1,225.44】</v>
      </c>
      <c r="I86" s="25" t="str">
        <f>データ!CA6</f>
        <v>【75.58】</v>
      </c>
      <c r="J86" s="25" t="str">
        <f>データ!CL6</f>
        <v>【215.23】</v>
      </c>
      <c r="K86" s="25" t="str">
        <f>データ!CW6</f>
        <v>【42.66】</v>
      </c>
      <c r="L86" s="25" t="str">
        <f>データ!DH6</f>
        <v>【82.67】</v>
      </c>
      <c r="M86" s="25" t="s">
        <v>55</v>
      </c>
      <c r="N86" s="25" t="s">
        <v>55</v>
      </c>
      <c r="O86" s="25" t="str">
        <f>データ!EO6</f>
        <v>【0.10】</v>
      </c>
    </row>
  </sheetData>
  <sheetProtection algorithmName="SHA-512" hashValue="6AEJGFa+Pt6RAtKCVObaVQXefaPDtcQl1LsG04GiLftrfC3JXDNvINN/iTiAdoaELmxUCSkrruirs2N5TbiqAQ==" saltValue="mfCoI/Y/pJ+ukmX5itcJ/w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433691</v>
      </c>
      <c r="D6" s="32">
        <f t="shared" si="3"/>
        <v>47</v>
      </c>
      <c r="E6" s="32">
        <f t="shared" si="3"/>
        <v>17</v>
      </c>
      <c r="F6" s="32">
        <f t="shared" si="3"/>
        <v>4</v>
      </c>
      <c r="G6" s="32">
        <f t="shared" si="3"/>
        <v>0</v>
      </c>
      <c r="H6" s="32" t="str">
        <f t="shared" si="3"/>
        <v>熊本県　和水町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特定環境保全公共下水道</v>
      </c>
      <c r="L6" s="32" t="str">
        <f t="shared" si="3"/>
        <v>D3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16.46</v>
      </c>
      <c r="Q6" s="33">
        <f t="shared" si="3"/>
        <v>100</v>
      </c>
      <c r="R6" s="33">
        <f t="shared" si="3"/>
        <v>4320</v>
      </c>
      <c r="S6" s="33">
        <f t="shared" si="3"/>
        <v>10327</v>
      </c>
      <c r="T6" s="33">
        <f t="shared" si="3"/>
        <v>98.78</v>
      </c>
      <c r="U6" s="33">
        <f t="shared" si="3"/>
        <v>104.55</v>
      </c>
      <c r="V6" s="33">
        <f t="shared" si="3"/>
        <v>1686</v>
      </c>
      <c r="W6" s="33">
        <f t="shared" si="3"/>
        <v>0.62</v>
      </c>
      <c r="X6" s="33">
        <f t="shared" si="3"/>
        <v>2719.35</v>
      </c>
      <c r="Y6" s="34">
        <f>IF(Y7="",NA(),Y7)</f>
        <v>72.97</v>
      </c>
      <c r="Z6" s="34">
        <f t="shared" ref="Z6:AH6" si="4">IF(Z7="",NA(),Z7)</f>
        <v>66.13</v>
      </c>
      <c r="AA6" s="34">
        <f t="shared" si="4"/>
        <v>66.03</v>
      </c>
      <c r="AB6" s="34">
        <f t="shared" si="4"/>
        <v>68.31</v>
      </c>
      <c r="AC6" s="34">
        <f t="shared" si="4"/>
        <v>100.32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906.83</v>
      </c>
      <c r="BG6" s="34">
        <f t="shared" ref="BG6:BO6" si="7">IF(BG7="",NA(),BG7)</f>
        <v>762.02</v>
      </c>
      <c r="BH6" s="34">
        <f t="shared" si="7"/>
        <v>641.01</v>
      </c>
      <c r="BI6" s="34">
        <f t="shared" si="7"/>
        <v>1387.89</v>
      </c>
      <c r="BJ6" s="34">
        <f t="shared" si="7"/>
        <v>1228.49</v>
      </c>
      <c r="BK6" s="34">
        <f t="shared" si="7"/>
        <v>1554.05</v>
      </c>
      <c r="BL6" s="34">
        <f t="shared" si="7"/>
        <v>1671.86</v>
      </c>
      <c r="BM6" s="34">
        <f t="shared" si="7"/>
        <v>1673.47</v>
      </c>
      <c r="BN6" s="34">
        <f t="shared" si="7"/>
        <v>1592.72</v>
      </c>
      <c r="BO6" s="34">
        <f t="shared" si="7"/>
        <v>1223.96</v>
      </c>
      <c r="BP6" s="33" t="str">
        <f>IF(BP7="","",IF(BP7="-","【-】","【"&amp;SUBSTITUTE(TEXT(BP7,"#,##0.00"),"-","△")&amp;"】"))</f>
        <v>【1,225.44】</v>
      </c>
      <c r="BQ6" s="34">
        <f>IF(BQ7="",NA(),BQ7)</f>
        <v>49.18</v>
      </c>
      <c r="BR6" s="34">
        <f t="shared" ref="BR6:BZ6" si="8">IF(BR7="",NA(),BR7)</f>
        <v>42.85</v>
      </c>
      <c r="BS6" s="34">
        <f t="shared" si="8"/>
        <v>45.25</v>
      </c>
      <c r="BT6" s="34">
        <f t="shared" si="8"/>
        <v>48.6</v>
      </c>
      <c r="BU6" s="34">
        <f t="shared" si="8"/>
        <v>74.31</v>
      </c>
      <c r="BV6" s="34">
        <f t="shared" si="8"/>
        <v>53.01</v>
      </c>
      <c r="BW6" s="34">
        <f t="shared" si="8"/>
        <v>50.54</v>
      </c>
      <c r="BX6" s="34">
        <f t="shared" si="8"/>
        <v>49.22</v>
      </c>
      <c r="BY6" s="34">
        <f t="shared" si="8"/>
        <v>53.7</v>
      </c>
      <c r="BZ6" s="34">
        <f t="shared" si="8"/>
        <v>61.54</v>
      </c>
      <c r="CA6" s="33" t="str">
        <f>IF(CA7="","",IF(CA7="-","【-】","【"&amp;SUBSTITUTE(TEXT(CA7,"#,##0.00"),"-","△")&amp;"】"))</f>
        <v>【75.58】</v>
      </c>
      <c r="CB6" s="34">
        <f>IF(CB7="",NA(),CB7)</f>
        <v>291.33</v>
      </c>
      <c r="CC6" s="34">
        <f t="shared" ref="CC6:CK6" si="9">IF(CC7="",NA(),CC7)</f>
        <v>357.55</v>
      </c>
      <c r="CD6" s="34">
        <f t="shared" si="9"/>
        <v>346.4</v>
      </c>
      <c r="CE6" s="34">
        <f t="shared" si="9"/>
        <v>289.20999999999998</v>
      </c>
      <c r="CF6" s="34">
        <f t="shared" si="9"/>
        <v>195.92</v>
      </c>
      <c r="CG6" s="34">
        <f t="shared" si="9"/>
        <v>299.39</v>
      </c>
      <c r="CH6" s="34">
        <f t="shared" si="9"/>
        <v>320.36</v>
      </c>
      <c r="CI6" s="34">
        <f t="shared" si="9"/>
        <v>332.02</v>
      </c>
      <c r="CJ6" s="34">
        <f t="shared" si="9"/>
        <v>300.35000000000002</v>
      </c>
      <c r="CK6" s="34">
        <f t="shared" si="9"/>
        <v>267.86</v>
      </c>
      <c r="CL6" s="33" t="str">
        <f>IF(CL7="","",IF(CL7="-","【-】","【"&amp;SUBSTITUTE(TEXT(CL7,"#,##0.00"),"-","△")&amp;"】"))</f>
        <v>【215.23】</v>
      </c>
      <c r="CM6" s="34">
        <f>IF(CM7="",NA(),CM7)</f>
        <v>50.88</v>
      </c>
      <c r="CN6" s="34">
        <f t="shared" ref="CN6:CV6" si="10">IF(CN7="",NA(),CN7)</f>
        <v>50.5</v>
      </c>
      <c r="CO6" s="34">
        <f t="shared" si="10"/>
        <v>52.13</v>
      </c>
      <c r="CP6" s="34">
        <f t="shared" si="10"/>
        <v>62.25</v>
      </c>
      <c r="CQ6" s="34">
        <f t="shared" si="10"/>
        <v>62.25</v>
      </c>
      <c r="CR6" s="34">
        <f t="shared" si="10"/>
        <v>36.200000000000003</v>
      </c>
      <c r="CS6" s="34">
        <f t="shared" si="10"/>
        <v>34.74</v>
      </c>
      <c r="CT6" s="34">
        <f t="shared" si="10"/>
        <v>36.65</v>
      </c>
      <c r="CU6" s="34">
        <f t="shared" si="10"/>
        <v>37.72</v>
      </c>
      <c r="CV6" s="34">
        <f t="shared" si="10"/>
        <v>37.08</v>
      </c>
      <c r="CW6" s="33" t="str">
        <f>IF(CW7="","",IF(CW7="-","【-】","【"&amp;SUBSTITUTE(TEXT(CW7,"#,##0.00"),"-","△")&amp;"】"))</f>
        <v>【42.66】</v>
      </c>
      <c r="CX6" s="34">
        <f>IF(CX7="",NA(),CX7)</f>
        <v>82.38</v>
      </c>
      <c r="CY6" s="34">
        <f t="shared" ref="CY6:DG6" si="11">IF(CY7="",NA(),CY7)</f>
        <v>81.180000000000007</v>
      </c>
      <c r="CZ6" s="34">
        <f t="shared" si="11"/>
        <v>87.29</v>
      </c>
      <c r="DA6" s="34">
        <f t="shared" si="11"/>
        <v>87.75</v>
      </c>
      <c r="DB6" s="34">
        <f t="shared" si="11"/>
        <v>68.27</v>
      </c>
      <c r="DC6" s="34">
        <f t="shared" si="11"/>
        <v>71.069999999999993</v>
      </c>
      <c r="DD6" s="34">
        <f t="shared" si="11"/>
        <v>70.14</v>
      </c>
      <c r="DE6" s="34">
        <f t="shared" si="11"/>
        <v>68.83</v>
      </c>
      <c r="DF6" s="34">
        <f t="shared" si="11"/>
        <v>68.459999999999994</v>
      </c>
      <c r="DG6" s="34">
        <f t="shared" si="11"/>
        <v>67.22</v>
      </c>
      <c r="DH6" s="33" t="str">
        <f>IF(DH7="","",IF(DH7="-","【-】","【"&amp;SUBSTITUTE(TEXT(DH7,"#,##0.00"),"-","△")&amp;"】"))</f>
        <v>【82.67】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0.08</v>
      </c>
      <c r="EL6" s="34">
        <f t="shared" si="14"/>
        <v>0.26</v>
      </c>
      <c r="EM6" s="34">
        <f t="shared" si="14"/>
        <v>0.13</v>
      </c>
      <c r="EN6" s="34">
        <f t="shared" si="14"/>
        <v>0.13</v>
      </c>
      <c r="EO6" s="33" t="str">
        <f>IF(EO7="","",IF(EO7="-","【-】","【"&amp;SUBSTITUTE(TEXT(EO7,"#,##0.00"),"-","△")&amp;"】"))</f>
        <v>【0.10】</v>
      </c>
    </row>
    <row r="7" spans="1:145" s="35" customFormat="1" x14ac:dyDescent="0.15">
      <c r="A7" s="27"/>
      <c r="B7" s="36">
        <v>2017</v>
      </c>
      <c r="C7" s="36">
        <v>433691</v>
      </c>
      <c r="D7" s="36">
        <v>47</v>
      </c>
      <c r="E7" s="36">
        <v>17</v>
      </c>
      <c r="F7" s="36">
        <v>4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16.46</v>
      </c>
      <c r="Q7" s="37">
        <v>100</v>
      </c>
      <c r="R7" s="37">
        <v>4320</v>
      </c>
      <c r="S7" s="37">
        <v>10327</v>
      </c>
      <c r="T7" s="37">
        <v>98.78</v>
      </c>
      <c r="U7" s="37">
        <v>104.55</v>
      </c>
      <c r="V7" s="37">
        <v>1686</v>
      </c>
      <c r="W7" s="37">
        <v>0.62</v>
      </c>
      <c r="X7" s="37">
        <v>2719.35</v>
      </c>
      <c r="Y7" s="37">
        <v>72.97</v>
      </c>
      <c r="Z7" s="37">
        <v>66.13</v>
      </c>
      <c r="AA7" s="37">
        <v>66.03</v>
      </c>
      <c r="AB7" s="37">
        <v>68.31</v>
      </c>
      <c r="AC7" s="37">
        <v>100.32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906.83</v>
      </c>
      <c r="BG7" s="37">
        <v>762.02</v>
      </c>
      <c r="BH7" s="37">
        <v>641.01</v>
      </c>
      <c r="BI7" s="37">
        <v>1387.89</v>
      </c>
      <c r="BJ7" s="37">
        <v>1228.49</v>
      </c>
      <c r="BK7" s="37">
        <v>1554.05</v>
      </c>
      <c r="BL7" s="37">
        <v>1671.86</v>
      </c>
      <c r="BM7" s="37">
        <v>1673.47</v>
      </c>
      <c r="BN7" s="37">
        <v>1592.72</v>
      </c>
      <c r="BO7" s="37">
        <v>1223.96</v>
      </c>
      <c r="BP7" s="37">
        <v>1225.44</v>
      </c>
      <c r="BQ7" s="37">
        <v>49.18</v>
      </c>
      <c r="BR7" s="37">
        <v>42.85</v>
      </c>
      <c r="BS7" s="37">
        <v>45.25</v>
      </c>
      <c r="BT7" s="37">
        <v>48.6</v>
      </c>
      <c r="BU7" s="37">
        <v>74.31</v>
      </c>
      <c r="BV7" s="37">
        <v>53.01</v>
      </c>
      <c r="BW7" s="37">
        <v>50.54</v>
      </c>
      <c r="BX7" s="37">
        <v>49.22</v>
      </c>
      <c r="BY7" s="37">
        <v>53.7</v>
      </c>
      <c r="BZ7" s="37">
        <v>61.54</v>
      </c>
      <c r="CA7" s="37">
        <v>75.58</v>
      </c>
      <c r="CB7" s="37">
        <v>291.33</v>
      </c>
      <c r="CC7" s="37">
        <v>357.55</v>
      </c>
      <c r="CD7" s="37">
        <v>346.4</v>
      </c>
      <c r="CE7" s="37">
        <v>289.20999999999998</v>
      </c>
      <c r="CF7" s="37">
        <v>195.92</v>
      </c>
      <c r="CG7" s="37">
        <v>299.39</v>
      </c>
      <c r="CH7" s="37">
        <v>320.36</v>
      </c>
      <c r="CI7" s="37">
        <v>332.02</v>
      </c>
      <c r="CJ7" s="37">
        <v>300.35000000000002</v>
      </c>
      <c r="CK7" s="37">
        <v>267.86</v>
      </c>
      <c r="CL7" s="37">
        <v>215.23</v>
      </c>
      <c r="CM7" s="37">
        <v>50.88</v>
      </c>
      <c r="CN7" s="37">
        <v>50.5</v>
      </c>
      <c r="CO7" s="37">
        <v>52.13</v>
      </c>
      <c r="CP7" s="37">
        <v>62.25</v>
      </c>
      <c r="CQ7" s="37">
        <v>62.25</v>
      </c>
      <c r="CR7" s="37">
        <v>36.200000000000003</v>
      </c>
      <c r="CS7" s="37">
        <v>34.74</v>
      </c>
      <c r="CT7" s="37">
        <v>36.65</v>
      </c>
      <c r="CU7" s="37">
        <v>37.72</v>
      </c>
      <c r="CV7" s="37">
        <v>37.08</v>
      </c>
      <c r="CW7" s="37">
        <v>42.66</v>
      </c>
      <c r="CX7" s="37">
        <v>82.38</v>
      </c>
      <c r="CY7" s="37">
        <v>81.180000000000007</v>
      </c>
      <c r="CZ7" s="37">
        <v>87.29</v>
      </c>
      <c r="DA7" s="37">
        <v>87.75</v>
      </c>
      <c r="DB7" s="37">
        <v>68.27</v>
      </c>
      <c r="DC7" s="37">
        <v>71.069999999999993</v>
      </c>
      <c r="DD7" s="37">
        <v>70.14</v>
      </c>
      <c r="DE7" s="37">
        <v>68.83</v>
      </c>
      <c r="DF7" s="37">
        <v>68.459999999999994</v>
      </c>
      <c r="DG7" s="37">
        <v>67.22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0.08</v>
      </c>
      <c r="EL7" s="37">
        <v>0.26</v>
      </c>
      <c r="EM7" s="37">
        <v>0.13</v>
      </c>
      <c r="EN7" s="37">
        <v>0.13</v>
      </c>
      <c r="EO7" s="37">
        <v>0.1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2019-01-30T05:32:29Z</cp:lastPrinted>
  <dcterms:created xsi:type="dcterms:W3CDTF">2018-12-03T09:17:47Z</dcterms:created>
  <dcterms:modified xsi:type="dcterms:W3CDTF">2019-01-31T07:07:56Z</dcterms:modified>
  <cp:category/>
</cp:coreProperties>
</file>