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3.4\行政情報\建設課\下水道係\杉本\1 下水道\H30\③調査\1月\【熊本県市町村課・130期限】公営企業に係る経営比較分析表（平成２９年度決算）の分析等について（依頼）\29 嘉島町\下水道（法非適）\"/>
    </mc:Choice>
  </mc:AlternateContent>
  <workbookProtection workbookAlgorithmName="SHA-512" workbookHashValue="l2qGJOT8ZGhjLTjgFBmnQ5UzvtG0iqixLBYZw22w+4DvBG0k0TAOEalaHnGR2v2trSJHbjSSCJXbAAaqbFxuGg==" workbookSaltValue="DQGi+Omvn8RoSxCrypzevQ==" workbookSpinCount="100000" lockStructure="1"/>
  <bookViews>
    <workbookView xWindow="0" yWindow="0" windowWidth="20460" windowHeight="775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T8" i="4"/>
  <c r="AL8" i="4"/>
  <c r="P8" i="4"/>
  <c r="I8" i="4"/>
  <c r="C10" i="5" l="1"/>
  <c r="D10" i="5"/>
  <c r="E10" i="5"/>
  <c r="B10" i="5"/>
</calcChain>
</file>

<file path=xl/sharedStrings.xml><?xml version="1.0" encoding="utf-8"?>
<sst xmlns="http://schemas.openxmlformats.org/spreadsheetml/2006/main" count="240" uniqueCount="125">
  <si>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</si>
  <si>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</si>
  <si>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</si>
  <si>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</si>
  <si>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</si>
  <si>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</si>
  <si>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</si>
  <si>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</si>
  <si>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</si>
  <si>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</si>
  <si>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</si>
  <si>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</si>
  <si>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</si>
  <si>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</si>
  <si>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</si>
  <si>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</si>
  <si>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</si>
  <si>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</si>
  <si>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</si>
  <si>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</si>
  <si>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</si>
  <si>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</si>
  <si>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</si>
  <si>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</si>
  <si>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</si>
  <si>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</si>
  <si>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</si>
  <si>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</si>
  <si>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</si>
  <si>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</si>
  <si>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</si>
  <si>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</si>
  <si>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</si>
  <si>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</si>
  <si>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</si>
  <si>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</si>
  <si>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</si>
  <si>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</si>
  <si>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</si>
  <si>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</si>
  <si>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</si>
  <si>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</si>
  <si>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</si>
  <si>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</si>
  <si>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</si>
  <si>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</si>
  <si>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</si>
  <si>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</si>
  <si>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</si>
  <si>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</si>
  <si>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</si>
  <si>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</si>
  <si>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</si>
  <si>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</si>
  <si>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</si>
  <si>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</si>
  <si>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</si>
  <si>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</si>
  <si>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</si>
  <si>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</si>
  <si>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</si>
  <si>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</si>
  <si>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</si>
  <si>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</si>
  <si>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</si>
  <si>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</si>
  <si>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</si>
  <si>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</si>
  <si>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</si>
  <si>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</si>
  <si>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</si>
  <si>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</si>
  <si>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</si>
  <si>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</si>
  <si>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</si>
  <si>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</si>
  <si>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</si>
  <si>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</si>
  <si>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</si>
  <si>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</si>
  <si>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</si>
  <si>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</si>
  <si>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</si>
  <si>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</si>
  <si>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</si>
  <si>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</si>
  <si>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</si>
  <si>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</si>
  <si>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</si>
  <si>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</si>
  <si>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</si>
  <si>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</si>
  <si>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</si>
  <si>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</si>
  <si>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</si>
  <si>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</si>
  <si>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</si>
  <si>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</si>
  <si>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</si>
  <si>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</si>
  <si>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</si>
  <si>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</si>
  <si>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</si>
  <si>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</si>
  <si>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</si>
  <si>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</si>
  <si>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</si>
  <si>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</si>
  <si>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</si>
  <si>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嘉島町</t>
  </si>
  <si>
    <t>法非適用</t>
  </si>
  <si>
    <t>下水道事業</t>
  </si>
  <si>
    <t>公共下水道</t>
  </si>
  <si>
    <t>Cc3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</si>
  <si>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</si>
  <si>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</si>
  <si>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</si>
  <si>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</si>
  <si>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</si>
  <si>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</si>
  <si>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</si>
  <si>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</si>
  <si>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今年度の事業は、主に熊本地震により被災した管渠の復旧工事を行った為、管渠改善率が飛躍的に伸びたが、今後はストックマネジメント計画の策定等により、将来的な更新を視野に入れた管理を行なっていく必要がある。</t>
    <rPh sb="1" eb="4">
      <t>コンネンド</t>
    </rPh>
    <rPh sb="5" eb="7">
      <t>ジギョウ</t>
    </rPh>
    <rPh sb="9" eb="10">
      <t>オモ</t>
    </rPh>
    <rPh sb="11" eb="13">
      <t>クマモト</t>
    </rPh>
    <rPh sb="13" eb="15">
      <t>ジシン</t>
    </rPh>
    <rPh sb="18" eb="20">
      <t>ヒサイ</t>
    </rPh>
    <rPh sb="22" eb="24">
      <t>カンキョ</t>
    </rPh>
    <rPh sb="25" eb="27">
      <t>フッキュウ</t>
    </rPh>
    <rPh sb="27" eb="29">
      <t>コウジ</t>
    </rPh>
    <rPh sb="30" eb="31">
      <t>オコナ</t>
    </rPh>
    <rPh sb="33" eb="34">
      <t>タメ</t>
    </rPh>
    <rPh sb="35" eb="37">
      <t>カンキョ</t>
    </rPh>
    <rPh sb="37" eb="39">
      <t>カイゼン</t>
    </rPh>
    <rPh sb="39" eb="40">
      <t>リツ</t>
    </rPh>
    <rPh sb="41" eb="44">
      <t>ヒヤクテキ</t>
    </rPh>
    <rPh sb="45" eb="46">
      <t>ノ</t>
    </rPh>
    <rPh sb="50" eb="52">
      <t>コンゴ</t>
    </rPh>
    <rPh sb="63" eb="65">
      <t>ケイカク</t>
    </rPh>
    <rPh sb="66" eb="68">
      <t>サクテイ</t>
    </rPh>
    <rPh sb="68" eb="69">
      <t>ナド</t>
    </rPh>
    <rPh sb="73" eb="76">
      <t>ショウライテキ</t>
    </rPh>
    <rPh sb="77" eb="79">
      <t>コウシン</t>
    </rPh>
    <rPh sb="80" eb="82">
      <t>シヤ</t>
    </rPh>
    <rPh sb="83" eb="84">
      <t>イ</t>
    </rPh>
    <rPh sb="86" eb="88">
      <t>カンリ</t>
    </rPh>
    <rPh sb="89" eb="90">
      <t>オコ</t>
    </rPh>
    <rPh sb="95" eb="97">
      <t>ヒツヨウ</t>
    </rPh>
    <phoneticPr fontId="15"/>
  </si>
  <si>
    <t xml:space="preserve">事業開始時から大規模集客施設、区画整理事業地区の施設整備により安定的な経営が行なえているが、面整備の途中で熊本地震の影響により施設の修繕費用などに課題が残る。今後は嘉島町公共下水道事業経営戦略やストックマネジメント計画の策定等により、将来的な更新を視野に入れた管理を行なっていく必要がある。
</t>
    <rPh sb="0" eb="2">
      <t>ジギョウ</t>
    </rPh>
    <rPh sb="2" eb="4">
      <t>カイシ</t>
    </rPh>
    <rPh sb="4" eb="5">
      <t>トキ</t>
    </rPh>
    <rPh sb="7" eb="10">
      <t>ダイキボ</t>
    </rPh>
    <rPh sb="10" eb="12">
      <t>シュウキャク</t>
    </rPh>
    <rPh sb="12" eb="14">
      <t>シセツ</t>
    </rPh>
    <rPh sb="15" eb="17">
      <t>クカク</t>
    </rPh>
    <rPh sb="17" eb="19">
      <t>セイリ</t>
    </rPh>
    <rPh sb="19" eb="21">
      <t>ジギョウ</t>
    </rPh>
    <rPh sb="21" eb="23">
      <t>チク</t>
    </rPh>
    <rPh sb="24" eb="26">
      <t>シセツ</t>
    </rPh>
    <rPh sb="26" eb="28">
      <t>セイビ</t>
    </rPh>
    <rPh sb="31" eb="34">
      <t>アンテイテキ</t>
    </rPh>
    <rPh sb="35" eb="37">
      <t>ケイエイ</t>
    </rPh>
    <rPh sb="38" eb="39">
      <t>オコ</t>
    </rPh>
    <rPh sb="46" eb="47">
      <t>メン</t>
    </rPh>
    <rPh sb="47" eb="49">
      <t>セイビ</t>
    </rPh>
    <rPh sb="50" eb="52">
      <t>トチュウ</t>
    </rPh>
    <rPh sb="53" eb="55">
      <t>クマモト</t>
    </rPh>
    <rPh sb="55" eb="57">
      <t>ジシン</t>
    </rPh>
    <rPh sb="58" eb="60">
      <t>エイキョウ</t>
    </rPh>
    <rPh sb="63" eb="65">
      <t>シセツ</t>
    </rPh>
    <rPh sb="66" eb="68">
      <t>シュウゼン</t>
    </rPh>
    <rPh sb="68" eb="70">
      <t>ヒヨウ</t>
    </rPh>
    <rPh sb="73" eb="75">
      <t>カダイ</t>
    </rPh>
    <rPh sb="76" eb="77">
      <t>ノコ</t>
    </rPh>
    <phoneticPr fontId="15"/>
  </si>
  <si>
    <t>①初期の処理場建設費・管路整備費用にかかった地方債償還金の支払いが年々増えてきている。しかし、今年度は熊本地震の復旧工事を主に施工した為、国庫補助率が高く、地方債及び自主財源の割合が低くなっている。また、地震により一時的に減少した使用料収入が、新築の建設や浄化槽の破損等の理由で公共下水道に新たに接続される方が増えた事等により、使用料収入が増えた事が主な要因と考えられる。今後は、更なる費用の削減及び接続率の向上を図る。　　　　　　　　　　　　　　　　　　　　　
④類似団体平均値より低い数値を示しているものの、熊本地震により被災した施設の修繕費用、また、供用開始から13年以上が経ち、設備等の更新も必要になってくることから、普及促進を進め収益向上を図る。
⑤使用料で回収すべき経費を全て賄えている状況である。今後は、更なる費用の削減及び接続率の向上を図る。　　　　　　　
⑥類似団体と比較して低い数値を維持している。今後も施設の稼動状況に十分注意し、消費電力量を抑える等の効率的な汚水処理を行なっていく。
⑦類似団体より初めて高い利用率になっている。熊本地震による災害復旧工事を進めている事、及び新築や改築による下水道接続世帯が増加したことが主な要因であると考えられる。年々数値が上昇しており、将来的に稼働率が上がることにより一定の改善が見込まれる。
⑧供用開始後13年以上経過し、類似団体より初めて高い利用率になっている。また、右肩上がりで上昇しており、水質保全の面では年々向上しているといえる。</t>
    <rPh sb="1" eb="3">
      <t>ショキ</t>
    </rPh>
    <rPh sb="4" eb="7">
      <t>ショリジョウ</t>
    </rPh>
    <rPh sb="7" eb="10">
      <t>ケンセツヒ</t>
    </rPh>
    <rPh sb="11" eb="13">
      <t>カンロ</t>
    </rPh>
    <rPh sb="22" eb="25">
      <t>チホウサイ</t>
    </rPh>
    <rPh sb="25" eb="27">
      <t>ショウカン</t>
    </rPh>
    <rPh sb="27" eb="28">
      <t>キン</t>
    </rPh>
    <rPh sb="29" eb="31">
      <t>シハラ</t>
    </rPh>
    <rPh sb="33" eb="35">
      <t>ネンネン</t>
    </rPh>
    <rPh sb="35" eb="36">
      <t>フ</t>
    </rPh>
    <rPh sb="47" eb="50">
      <t>コンネンド</t>
    </rPh>
    <rPh sb="51" eb="53">
      <t>クマモト</t>
    </rPh>
    <rPh sb="53" eb="55">
      <t>ジシン</t>
    </rPh>
    <rPh sb="56" eb="58">
      <t>フッキュウ</t>
    </rPh>
    <rPh sb="58" eb="60">
      <t>コウジ</t>
    </rPh>
    <rPh sb="61" eb="62">
      <t>オモ</t>
    </rPh>
    <rPh sb="63" eb="65">
      <t>セコウ</t>
    </rPh>
    <rPh sb="67" eb="68">
      <t>タメ</t>
    </rPh>
    <rPh sb="69" eb="71">
      <t>コッコ</t>
    </rPh>
    <rPh sb="71" eb="73">
      <t>ホジョ</t>
    </rPh>
    <rPh sb="73" eb="74">
      <t>リツ</t>
    </rPh>
    <rPh sb="75" eb="76">
      <t>タカ</t>
    </rPh>
    <rPh sb="78" eb="81">
      <t>チホウサイ</t>
    </rPh>
    <rPh sb="81" eb="82">
      <t>オヨ</t>
    </rPh>
    <rPh sb="83" eb="85">
      <t>ジシュ</t>
    </rPh>
    <rPh sb="85" eb="87">
      <t>ザイゲン</t>
    </rPh>
    <rPh sb="88" eb="90">
      <t>ワリアイ</t>
    </rPh>
    <rPh sb="91" eb="92">
      <t>ヒク</t>
    </rPh>
    <rPh sb="102" eb="104">
      <t>ジシン</t>
    </rPh>
    <rPh sb="107" eb="110">
      <t>イチジテキ</t>
    </rPh>
    <rPh sb="111" eb="113">
      <t>ゲンショウ</t>
    </rPh>
    <rPh sb="115" eb="118">
      <t>シヨウリョウ</t>
    </rPh>
    <rPh sb="118" eb="120">
      <t>シュウニュウ</t>
    </rPh>
    <rPh sb="122" eb="124">
      <t>シンチク</t>
    </rPh>
    <rPh sb="125" eb="127">
      <t>ケンセツ</t>
    </rPh>
    <rPh sb="128" eb="131">
      <t>ジョウカソウ</t>
    </rPh>
    <rPh sb="132" eb="134">
      <t>ハソン</t>
    </rPh>
    <rPh sb="134" eb="135">
      <t>トウ</t>
    </rPh>
    <rPh sb="136" eb="138">
      <t>リユウ</t>
    </rPh>
    <rPh sb="139" eb="141">
      <t>コウキョウ</t>
    </rPh>
    <rPh sb="141" eb="144">
      <t>ゲスイドウ</t>
    </rPh>
    <rPh sb="145" eb="146">
      <t>アラ</t>
    </rPh>
    <rPh sb="148" eb="150">
      <t>セツゾク</t>
    </rPh>
    <rPh sb="153" eb="154">
      <t>カタ</t>
    </rPh>
    <rPh sb="155" eb="156">
      <t>フ</t>
    </rPh>
    <rPh sb="158" eb="159">
      <t>コト</t>
    </rPh>
    <rPh sb="159" eb="160">
      <t>ナド</t>
    </rPh>
    <rPh sb="164" eb="167">
      <t>シヨウリョウ</t>
    </rPh>
    <rPh sb="167" eb="169">
      <t>シュウニュウ</t>
    </rPh>
    <rPh sb="170" eb="171">
      <t>フ</t>
    </rPh>
    <rPh sb="173" eb="174">
      <t>コト</t>
    </rPh>
    <rPh sb="175" eb="176">
      <t>オモ</t>
    </rPh>
    <rPh sb="177" eb="179">
      <t>ヨウイン</t>
    </rPh>
    <rPh sb="180" eb="181">
      <t>カンガ</t>
    </rPh>
    <rPh sb="186" eb="188">
      <t>コンゴ</t>
    </rPh>
    <rPh sb="190" eb="191">
      <t>サラ</t>
    </rPh>
    <rPh sb="193" eb="195">
      <t>ヒヨウ</t>
    </rPh>
    <rPh sb="196" eb="198">
      <t>サクゲン</t>
    </rPh>
    <rPh sb="198" eb="199">
      <t>オヨ</t>
    </rPh>
    <rPh sb="200" eb="202">
      <t>セツゾク</t>
    </rPh>
    <rPh sb="202" eb="203">
      <t>リツ</t>
    </rPh>
    <rPh sb="204" eb="206">
      <t>コウジョウ</t>
    </rPh>
    <rPh sb="207" eb="208">
      <t>ハカ</t>
    </rPh>
    <rPh sb="233" eb="235">
      <t>ルイジ</t>
    </rPh>
    <rPh sb="235" eb="237">
      <t>ダンタイ</t>
    </rPh>
    <rPh sb="237" eb="239">
      <t>ヘイキン</t>
    </rPh>
    <rPh sb="239" eb="240">
      <t>チ</t>
    </rPh>
    <rPh sb="242" eb="243">
      <t>ヒク</t>
    </rPh>
    <rPh sb="244" eb="246">
      <t>スウチ</t>
    </rPh>
    <rPh sb="247" eb="248">
      <t>シメ</t>
    </rPh>
    <rPh sb="278" eb="280">
      <t>キョウヨウ</t>
    </rPh>
    <rPh sb="280" eb="282">
      <t>カイシ</t>
    </rPh>
    <rPh sb="286" eb="287">
      <t>ネン</t>
    </rPh>
    <rPh sb="287" eb="289">
      <t>イジョウ</t>
    </rPh>
    <rPh sb="290" eb="291">
      <t>タ</t>
    </rPh>
    <rPh sb="293" eb="295">
      <t>セツビ</t>
    </rPh>
    <rPh sb="295" eb="296">
      <t>ナド</t>
    </rPh>
    <rPh sb="297" eb="299">
      <t>コウシン</t>
    </rPh>
    <rPh sb="300" eb="302">
      <t>ヒツヨウ</t>
    </rPh>
    <rPh sb="313" eb="315">
      <t>フキュウ</t>
    </rPh>
    <rPh sb="315" eb="317">
      <t>ソクシン</t>
    </rPh>
    <rPh sb="318" eb="319">
      <t>スス</t>
    </rPh>
    <rPh sb="320" eb="322">
      <t>シュウエキ</t>
    </rPh>
    <rPh sb="322" eb="324">
      <t>コウジョウ</t>
    </rPh>
    <rPh sb="325" eb="326">
      <t>ハカ</t>
    </rPh>
    <rPh sb="388" eb="390">
      <t>ルイジ</t>
    </rPh>
    <rPh sb="390" eb="392">
      <t>ダンタイ</t>
    </rPh>
    <rPh sb="393" eb="395">
      <t>ヒカク</t>
    </rPh>
    <rPh sb="397" eb="398">
      <t>ヒク</t>
    </rPh>
    <rPh sb="399" eb="401">
      <t>スウチ</t>
    </rPh>
    <rPh sb="402" eb="404">
      <t>イジ</t>
    </rPh>
    <rPh sb="409" eb="411">
      <t>コンゴ</t>
    </rPh>
    <rPh sb="412" eb="414">
      <t>シセツ</t>
    </rPh>
    <rPh sb="415" eb="417">
      <t>カドウ</t>
    </rPh>
    <rPh sb="417" eb="419">
      <t>ジョウキョウ</t>
    </rPh>
    <rPh sb="420" eb="422">
      <t>ジュウブン</t>
    </rPh>
    <rPh sb="422" eb="424">
      <t>チュウイ</t>
    </rPh>
    <rPh sb="426" eb="428">
      <t>ショウヒ</t>
    </rPh>
    <rPh sb="428" eb="430">
      <t>デンリョク</t>
    </rPh>
    <rPh sb="430" eb="431">
      <t>リョウ</t>
    </rPh>
    <rPh sb="432" eb="433">
      <t>オサ</t>
    </rPh>
    <rPh sb="435" eb="436">
      <t>ナド</t>
    </rPh>
    <rPh sb="437" eb="440">
      <t>コウリツテキ</t>
    </rPh>
    <rPh sb="441" eb="443">
      <t>オスイ</t>
    </rPh>
    <rPh sb="443" eb="445">
      <t>ショリ</t>
    </rPh>
    <rPh sb="446" eb="447">
      <t>オコ</t>
    </rPh>
    <rPh sb="455" eb="457">
      <t>ルイジ</t>
    </rPh>
    <rPh sb="457" eb="459">
      <t>ダンタイ</t>
    </rPh>
    <rPh sb="461" eb="462">
      <t>ハジ</t>
    </rPh>
    <rPh sb="464" eb="465">
      <t>タカ</t>
    </rPh>
    <rPh sb="466" eb="469">
      <t>リヨウリツ</t>
    </rPh>
    <rPh sb="476" eb="478">
      <t>クマモト</t>
    </rPh>
    <rPh sb="478" eb="480">
      <t>ジシン</t>
    </rPh>
    <rPh sb="483" eb="485">
      <t>サイガイ</t>
    </rPh>
    <rPh sb="485" eb="487">
      <t>フッキュウ</t>
    </rPh>
    <rPh sb="487" eb="489">
      <t>コウジ</t>
    </rPh>
    <rPh sb="490" eb="491">
      <t>スス</t>
    </rPh>
    <rPh sb="495" eb="496">
      <t>コト</t>
    </rPh>
    <rPh sb="497" eb="498">
      <t>オヨ</t>
    </rPh>
    <rPh sb="499" eb="501">
      <t>シンチク</t>
    </rPh>
    <rPh sb="502" eb="504">
      <t>カイチク</t>
    </rPh>
    <rPh sb="507" eb="510">
      <t>ゲスイドウ</t>
    </rPh>
    <rPh sb="510" eb="512">
      <t>セツゾク</t>
    </rPh>
    <rPh sb="512" eb="514">
      <t>セタイ</t>
    </rPh>
    <rPh sb="515" eb="517">
      <t>ゾウカ</t>
    </rPh>
    <rPh sb="522" eb="523">
      <t>オモ</t>
    </rPh>
    <rPh sb="524" eb="526">
      <t>ヨウイン</t>
    </rPh>
    <rPh sb="530" eb="531">
      <t>カンガ</t>
    </rPh>
    <rPh sb="536" eb="538">
      <t>ネンネン</t>
    </rPh>
    <rPh sb="538" eb="540">
      <t>スウチ</t>
    </rPh>
    <rPh sb="541" eb="543">
      <t>ジョウショウ</t>
    </rPh>
    <rPh sb="548" eb="551">
      <t>ショウライテキ</t>
    </rPh>
    <rPh sb="552" eb="554">
      <t>カドウ</t>
    </rPh>
    <rPh sb="554" eb="555">
      <t>リツ</t>
    </rPh>
    <rPh sb="556" eb="557">
      <t>ア</t>
    </rPh>
    <rPh sb="564" eb="566">
      <t>イッテイ</t>
    </rPh>
    <rPh sb="567" eb="569">
      <t>カイゼン</t>
    </rPh>
    <rPh sb="570" eb="572">
      <t>ミコ</t>
    </rPh>
    <rPh sb="578" eb="580">
      <t>キョウヨウ</t>
    </rPh>
    <rPh sb="580" eb="582">
      <t>カイシ</t>
    </rPh>
    <rPh sb="582" eb="583">
      <t>アト</t>
    </rPh>
    <rPh sb="585" eb="586">
      <t>ネン</t>
    </rPh>
    <rPh sb="586" eb="588">
      <t>イジョウ</t>
    </rPh>
    <rPh sb="588" eb="590">
      <t>ケイカ</t>
    </rPh>
    <rPh sb="616" eb="618">
      <t>ミギカタ</t>
    </rPh>
    <rPh sb="618" eb="619">
      <t>ア</t>
    </rPh>
    <rPh sb="622" eb="624">
      <t>ジョウショウ</t>
    </rPh>
    <rPh sb="629" eb="631">
      <t>スイシツ</t>
    </rPh>
    <rPh sb="631" eb="633">
      <t>ホゼン</t>
    </rPh>
    <rPh sb="634" eb="635">
      <t>メン</t>
    </rPh>
    <rPh sb="637" eb="639">
      <t>ネンネン</t>
    </rPh>
    <rPh sb="639" eb="641">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</si>
</sst>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formatCode="#,##0.00;&quot;△&quot;#,##0.00;&quot;-&quot;">
                  <c:v>4.29</c:v>
                </c:pt>
              </c:numCache>
            </c:numRef>
          </c:val>
          <c:extLst xmlns:c16r2="http://schemas.microsoft.com/office/drawing/2015/06/chart">
            <c:ext xmlns:c16="http://schemas.microsoft.com/office/drawing/2014/chart" uri="{C3380CC4-5D6E-409C-BE32-E72D297353CC}">
              <c16:uniqueId val="{00000000-8D46-4AA9-95DB-98D84D2E05F3}"/>
            </c:ext>
          </c:extLst>
        </c:ser>
        <c:dLbls>
          <c:showLegendKey val="0"/>
          <c:showVal val="0"/>
          <c:showCatName val="0"/>
          <c:showSerName val="0"/>
          <c:showPercent val="0"/>
          <c:showBubbleSize val="0"/>
        </c:dLbls>
        <c:gapWidth val="150"/>
        <c:axId val="190054256"/>
        <c:axId val="40819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0.16</c:v>
                </c:pt>
                <c:pt idx="2">
                  <c:v>0.33</c:v>
                </c:pt>
                <c:pt idx="3">
                  <c:v>0.21</c:v>
                </c:pt>
                <c:pt idx="4">
                  <c:v>0.15</c:v>
                </c:pt>
              </c:numCache>
            </c:numRef>
          </c:val>
          <c:smooth val="0"/>
          <c:extLst xmlns:c16r2="http://schemas.microsoft.com/office/drawing/2015/06/chart">
            <c:ext xmlns:c16="http://schemas.microsoft.com/office/drawing/2014/chart" uri="{C3380CC4-5D6E-409C-BE32-E72D297353CC}">
              <c16:uniqueId val="{00000001-8D46-4AA9-95DB-98D84D2E05F3}"/>
            </c:ext>
          </c:extLst>
        </c:ser>
        <c:dLbls>
          <c:showLegendKey val="0"/>
          <c:showVal val="0"/>
          <c:showCatName val="0"/>
          <c:showSerName val="0"/>
          <c:showPercent val="0"/>
          <c:showBubbleSize val="0"/>
        </c:dLbls>
        <c:marker val="1"/>
        <c:smooth val="0"/>
        <c:axId val="190054256"/>
        <c:axId val="408193488"/>
      </c:lineChart>
      <c:dateAx>
        <c:axId val="190054256"/>
        <c:scaling>
          <c:orientation val="minMax"/>
        </c:scaling>
        <c:delete val="1"/>
        <c:axPos val="b"/>
        <c:numFmt formatCode="ge" sourceLinked="1"/>
        <c:majorTickMark val="none"/>
        <c:minorTickMark val="none"/>
        <c:tickLblPos val="none"/>
        <c:crossAx val="408193488"/>
        <c:crosses val="autoZero"/>
        <c:auto val="1"/>
        <c:lblOffset val="100"/>
        <c:baseTimeUnit val="years"/>
      </c:dateAx>
      <c:valAx>
        <c:axId val="40819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0054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37.979999999999997</c:v>
                </c:pt>
                <c:pt idx="1">
                  <c:v>40.380000000000003</c:v>
                </c:pt>
                <c:pt idx="2">
                  <c:v>44.73</c:v>
                </c:pt>
                <c:pt idx="3">
                  <c:v>40.380000000000003</c:v>
                </c:pt>
                <c:pt idx="4">
                  <c:v>53.27</c:v>
                </c:pt>
              </c:numCache>
            </c:numRef>
          </c:val>
          <c:extLst xmlns:c16r2="http://schemas.microsoft.com/office/drawing/2015/06/chart">
            <c:ext xmlns:c16="http://schemas.microsoft.com/office/drawing/2014/chart" uri="{C3380CC4-5D6E-409C-BE32-E72D297353CC}">
              <c16:uniqueId val="{00000000-4C8A-4CEA-A0F7-64C95F6714A4}"/>
            </c:ext>
          </c:extLst>
        </c:ser>
        <c:dLbls>
          <c:showLegendKey val="0"/>
          <c:showVal val="0"/>
          <c:showCatName val="0"/>
          <c:showSerName val="0"/>
          <c:showPercent val="0"/>
          <c:showBubbleSize val="0"/>
        </c:dLbls>
        <c:gapWidth val="150"/>
        <c:axId val="409150456"/>
        <c:axId val="409150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39.92</c:v>
                </c:pt>
                <c:pt idx="1">
                  <c:v>41.63</c:v>
                </c:pt>
                <c:pt idx="2">
                  <c:v>44.89</c:v>
                </c:pt>
                <c:pt idx="3">
                  <c:v>40.75</c:v>
                </c:pt>
                <c:pt idx="4">
                  <c:v>42.4</c:v>
                </c:pt>
              </c:numCache>
            </c:numRef>
          </c:val>
          <c:smooth val="0"/>
          <c:extLst xmlns:c16r2="http://schemas.microsoft.com/office/drawing/2015/06/chart">
            <c:ext xmlns:c16="http://schemas.microsoft.com/office/drawing/2014/chart" uri="{C3380CC4-5D6E-409C-BE32-E72D297353CC}">
              <c16:uniqueId val="{00000001-4C8A-4CEA-A0F7-64C95F6714A4}"/>
            </c:ext>
          </c:extLst>
        </c:ser>
        <c:dLbls>
          <c:showLegendKey val="0"/>
          <c:showVal val="0"/>
          <c:showCatName val="0"/>
          <c:showSerName val="0"/>
          <c:showPercent val="0"/>
          <c:showBubbleSize val="0"/>
        </c:dLbls>
        <c:marker val="1"/>
        <c:smooth val="0"/>
        <c:axId val="409150456"/>
        <c:axId val="409150848"/>
      </c:lineChart>
      <c:dateAx>
        <c:axId val="409150456"/>
        <c:scaling>
          <c:orientation val="minMax"/>
        </c:scaling>
        <c:delete val="1"/>
        <c:axPos val="b"/>
        <c:numFmt formatCode="ge" sourceLinked="1"/>
        <c:majorTickMark val="none"/>
        <c:minorTickMark val="none"/>
        <c:tickLblPos val="none"/>
        <c:crossAx val="409150848"/>
        <c:crosses val="autoZero"/>
        <c:auto val="1"/>
        <c:lblOffset val="100"/>
        <c:baseTimeUnit val="years"/>
      </c:dateAx>
      <c:valAx>
        <c:axId val="409150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150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55.01</c:v>
                </c:pt>
                <c:pt idx="1">
                  <c:v>59.5</c:v>
                </c:pt>
                <c:pt idx="2">
                  <c:v>61.23</c:v>
                </c:pt>
                <c:pt idx="3">
                  <c:v>64.349999999999994</c:v>
                </c:pt>
                <c:pt idx="4">
                  <c:v>68.61</c:v>
                </c:pt>
              </c:numCache>
            </c:numRef>
          </c:val>
          <c:extLst xmlns:c16r2="http://schemas.microsoft.com/office/drawing/2015/06/chart">
            <c:ext xmlns:c16="http://schemas.microsoft.com/office/drawing/2014/chart" uri="{C3380CC4-5D6E-409C-BE32-E72D297353CC}">
              <c16:uniqueId val="{00000000-2146-4546-95D7-AAD7ED9CCE36}"/>
            </c:ext>
          </c:extLst>
        </c:ser>
        <c:dLbls>
          <c:showLegendKey val="0"/>
          <c:showVal val="0"/>
          <c:showCatName val="0"/>
          <c:showSerName val="0"/>
          <c:showPercent val="0"/>
          <c:showBubbleSize val="0"/>
        </c:dLbls>
        <c:gapWidth val="150"/>
        <c:axId val="409152024"/>
        <c:axId val="409152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65.86</c:v>
                </c:pt>
                <c:pt idx="1">
                  <c:v>66.33</c:v>
                </c:pt>
                <c:pt idx="2">
                  <c:v>64.89</c:v>
                </c:pt>
                <c:pt idx="3">
                  <c:v>64.97</c:v>
                </c:pt>
                <c:pt idx="4">
                  <c:v>65.77</c:v>
                </c:pt>
              </c:numCache>
            </c:numRef>
          </c:val>
          <c:smooth val="0"/>
          <c:extLst xmlns:c16r2="http://schemas.microsoft.com/office/drawing/2015/06/chart">
            <c:ext xmlns:c16="http://schemas.microsoft.com/office/drawing/2014/chart" uri="{C3380CC4-5D6E-409C-BE32-E72D297353CC}">
              <c16:uniqueId val="{00000001-2146-4546-95D7-AAD7ED9CCE36}"/>
            </c:ext>
          </c:extLst>
        </c:ser>
        <c:dLbls>
          <c:showLegendKey val="0"/>
          <c:showVal val="0"/>
          <c:showCatName val="0"/>
          <c:showSerName val="0"/>
          <c:showPercent val="0"/>
          <c:showBubbleSize val="0"/>
        </c:dLbls>
        <c:marker val="1"/>
        <c:smooth val="0"/>
        <c:axId val="409152024"/>
        <c:axId val="409152416"/>
      </c:lineChart>
      <c:dateAx>
        <c:axId val="409152024"/>
        <c:scaling>
          <c:orientation val="minMax"/>
        </c:scaling>
        <c:delete val="1"/>
        <c:axPos val="b"/>
        <c:numFmt formatCode="ge" sourceLinked="1"/>
        <c:majorTickMark val="none"/>
        <c:minorTickMark val="none"/>
        <c:tickLblPos val="none"/>
        <c:crossAx val="409152416"/>
        <c:crosses val="autoZero"/>
        <c:auto val="1"/>
        <c:lblOffset val="100"/>
        <c:baseTimeUnit val="years"/>
      </c:dateAx>
      <c:valAx>
        <c:axId val="40915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9152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99.16</c:v>
                </c:pt>
                <c:pt idx="1">
                  <c:v>86.15</c:v>
                </c:pt>
                <c:pt idx="2">
                  <c:v>91.84</c:v>
                </c:pt>
                <c:pt idx="3">
                  <c:v>84.41</c:v>
                </c:pt>
                <c:pt idx="4">
                  <c:v>100.46</c:v>
                </c:pt>
              </c:numCache>
            </c:numRef>
          </c:val>
          <c:extLst xmlns:c16r2="http://schemas.microsoft.com/office/drawing/2015/06/chart">
            <c:ext xmlns:c16="http://schemas.microsoft.com/office/drawing/2014/chart" uri="{C3380CC4-5D6E-409C-BE32-E72D297353CC}">
              <c16:uniqueId val="{00000000-B742-4471-8369-E619A04EEBB7}"/>
            </c:ext>
          </c:extLst>
        </c:ser>
        <c:dLbls>
          <c:showLegendKey val="0"/>
          <c:showVal val="0"/>
          <c:showCatName val="0"/>
          <c:showSerName val="0"/>
          <c:showPercent val="0"/>
          <c:showBubbleSize val="0"/>
        </c:dLbls>
        <c:gapWidth val="150"/>
        <c:axId val="408704336"/>
        <c:axId val="40870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42-4471-8369-E619A04EEBB7}"/>
            </c:ext>
          </c:extLst>
        </c:ser>
        <c:dLbls>
          <c:showLegendKey val="0"/>
          <c:showVal val="0"/>
          <c:showCatName val="0"/>
          <c:showSerName val="0"/>
          <c:showPercent val="0"/>
          <c:showBubbleSize val="0"/>
        </c:dLbls>
        <c:marker val="1"/>
        <c:smooth val="0"/>
        <c:axId val="408704336"/>
        <c:axId val="408708816"/>
      </c:lineChart>
      <c:dateAx>
        <c:axId val="408704336"/>
        <c:scaling>
          <c:orientation val="minMax"/>
        </c:scaling>
        <c:delete val="1"/>
        <c:axPos val="b"/>
        <c:numFmt formatCode="ge" sourceLinked="1"/>
        <c:majorTickMark val="none"/>
        <c:minorTickMark val="none"/>
        <c:tickLblPos val="none"/>
        <c:crossAx val="408708816"/>
        <c:crosses val="autoZero"/>
        <c:auto val="1"/>
        <c:lblOffset val="100"/>
        <c:baseTimeUnit val="years"/>
      </c:dateAx>
      <c:valAx>
        <c:axId val="40870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704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9E-484F-AA16-ADD9C9442B6B}"/>
            </c:ext>
          </c:extLst>
        </c:ser>
        <c:dLbls>
          <c:showLegendKey val="0"/>
          <c:showVal val="0"/>
          <c:showCatName val="0"/>
          <c:showSerName val="0"/>
          <c:showPercent val="0"/>
          <c:showBubbleSize val="0"/>
        </c:dLbls>
        <c:gapWidth val="150"/>
        <c:axId val="408690200"/>
        <c:axId val="408690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9E-484F-AA16-ADD9C9442B6B}"/>
            </c:ext>
          </c:extLst>
        </c:ser>
        <c:dLbls>
          <c:showLegendKey val="0"/>
          <c:showVal val="0"/>
          <c:showCatName val="0"/>
          <c:showSerName val="0"/>
          <c:showPercent val="0"/>
          <c:showBubbleSize val="0"/>
        </c:dLbls>
        <c:marker val="1"/>
        <c:smooth val="0"/>
        <c:axId val="408690200"/>
        <c:axId val="408690584"/>
      </c:lineChart>
      <c:dateAx>
        <c:axId val="408690200"/>
        <c:scaling>
          <c:orientation val="minMax"/>
        </c:scaling>
        <c:delete val="1"/>
        <c:axPos val="b"/>
        <c:numFmt formatCode="ge" sourceLinked="1"/>
        <c:majorTickMark val="none"/>
        <c:minorTickMark val="none"/>
        <c:tickLblPos val="none"/>
        <c:crossAx val="408690584"/>
        <c:crosses val="autoZero"/>
        <c:auto val="1"/>
        <c:lblOffset val="100"/>
        <c:baseTimeUnit val="years"/>
      </c:dateAx>
      <c:valAx>
        <c:axId val="408690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690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05E-4016-B95E-89EBBBCBF9F9}"/>
            </c:ext>
          </c:extLst>
        </c:ser>
        <c:dLbls>
          <c:showLegendKey val="0"/>
          <c:showVal val="0"/>
          <c:showCatName val="0"/>
          <c:showSerName val="0"/>
          <c:showPercent val="0"/>
          <c:showBubbleSize val="0"/>
        </c:dLbls>
        <c:gapWidth val="150"/>
        <c:axId val="408753816"/>
        <c:axId val="40875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05E-4016-B95E-89EBBBCBF9F9}"/>
            </c:ext>
          </c:extLst>
        </c:ser>
        <c:dLbls>
          <c:showLegendKey val="0"/>
          <c:showVal val="0"/>
          <c:showCatName val="0"/>
          <c:showSerName val="0"/>
          <c:showPercent val="0"/>
          <c:showBubbleSize val="0"/>
        </c:dLbls>
        <c:marker val="1"/>
        <c:smooth val="0"/>
        <c:axId val="408753816"/>
        <c:axId val="408754208"/>
      </c:lineChart>
      <c:dateAx>
        <c:axId val="408753816"/>
        <c:scaling>
          <c:orientation val="minMax"/>
        </c:scaling>
        <c:delete val="1"/>
        <c:axPos val="b"/>
        <c:numFmt formatCode="ge" sourceLinked="1"/>
        <c:majorTickMark val="none"/>
        <c:minorTickMark val="none"/>
        <c:tickLblPos val="none"/>
        <c:crossAx val="408754208"/>
        <c:crosses val="autoZero"/>
        <c:auto val="1"/>
        <c:lblOffset val="100"/>
        <c:baseTimeUnit val="years"/>
      </c:dateAx>
      <c:valAx>
        <c:axId val="40875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753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99D-4229-83F9-4DD9112AA049}"/>
            </c:ext>
          </c:extLst>
        </c:ser>
        <c:dLbls>
          <c:showLegendKey val="0"/>
          <c:showVal val="0"/>
          <c:showCatName val="0"/>
          <c:showSerName val="0"/>
          <c:showPercent val="0"/>
          <c:showBubbleSize val="0"/>
        </c:dLbls>
        <c:gapWidth val="150"/>
        <c:axId val="408753424"/>
        <c:axId val="408753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99D-4229-83F9-4DD9112AA049}"/>
            </c:ext>
          </c:extLst>
        </c:ser>
        <c:dLbls>
          <c:showLegendKey val="0"/>
          <c:showVal val="0"/>
          <c:showCatName val="0"/>
          <c:showSerName val="0"/>
          <c:showPercent val="0"/>
          <c:showBubbleSize val="0"/>
        </c:dLbls>
        <c:marker val="1"/>
        <c:smooth val="0"/>
        <c:axId val="408753424"/>
        <c:axId val="408753032"/>
      </c:lineChart>
      <c:dateAx>
        <c:axId val="408753424"/>
        <c:scaling>
          <c:orientation val="minMax"/>
        </c:scaling>
        <c:delete val="1"/>
        <c:axPos val="b"/>
        <c:numFmt formatCode="ge" sourceLinked="1"/>
        <c:majorTickMark val="none"/>
        <c:minorTickMark val="none"/>
        <c:tickLblPos val="none"/>
        <c:crossAx val="408753032"/>
        <c:crosses val="autoZero"/>
        <c:auto val="1"/>
        <c:lblOffset val="100"/>
        <c:baseTimeUnit val="years"/>
      </c:dateAx>
      <c:valAx>
        <c:axId val="408753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75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D3B-4C65-B3DA-415E0C826135}"/>
            </c:ext>
          </c:extLst>
        </c:ser>
        <c:dLbls>
          <c:showLegendKey val="0"/>
          <c:showVal val="0"/>
          <c:showCatName val="0"/>
          <c:showSerName val="0"/>
          <c:showPercent val="0"/>
          <c:showBubbleSize val="0"/>
        </c:dLbls>
        <c:gapWidth val="150"/>
        <c:axId val="408755776"/>
        <c:axId val="408756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D3B-4C65-B3DA-415E0C826135}"/>
            </c:ext>
          </c:extLst>
        </c:ser>
        <c:dLbls>
          <c:showLegendKey val="0"/>
          <c:showVal val="0"/>
          <c:showCatName val="0"/>
          <c:showSerName val="0"/>
          <c:showPercent val="0"/>
          <c:showBubbleSize val="0"/>
        </c:dLbls>
        <c:marker val="1"/>
        <c:smooth val="0"/>
        <c:axId val="408755776"/>
        <c:axId val="408756168"/>
      </c:lineChart>
      <c:dateAx>
        <c:axId val="408755776"/>
        <c:scaling>
          <c:orientation val="minMax"/>
        </c:scaling>
        <c:delete val="1"/>
        <c:axPos val="b"/>
        <c:numFmt formatCode="ge" sourceLinked="1"/>
        <c:majorTickMark val="none"/>
        <c:minorTickMark val="none"/>
        <c:tickLblPos val="none"/>
        <c:crossAx val="408756168"/>
        <c:crosses val="autoZero"/>
        <c:auto val="1"/>
        <c:lblOffset val="100"/>
        <c:baseTimeUnit val="years"/>
      </c:dateAx>
      <c:valAx>
        <c:axId val="40875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75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948.4</c:v>
                </c:pt>
                <c:pt idx="1">
                  <c:v>1086.1199999999999</c:v>
                </c:pt>
                <c:pt idx="2">
                  <c:v>1016.82</c:v>
                </c:pt>
                <c:pt idx="3">
                  <c:v>963.39</c:v>
                </c:pt>
                <c:pt idx="4">
                  <c:v>793.72</c:v>
                </c:pt>
              </c:numCache>
            </c:numRef>
          </c:val>
          <c:extLst xmlns:c16r2="http://schemas.microsoft.com/office/drawing/2015/06/chart">
            <c:ext xmlns:c16="http://schemas.microsoft.com/office/drawing/2014/chart" uri="{C3380CC4-5D6E-409C-BE32-E72D297353CC}">
              <c16:uniqueId val="{00000000-A951-481A-B649-B3AD1AFCAF9D}"/>
            </c:ext>
          </c:extLst>
        </c:ser>
        <c:dLbls>
          <c:showLegendKey val="0"/>
          <c:showVal val="0"/>
          <c:showCatName val="0"/>
          <c:showSerName val="0"/>
          <c:showPercent val="0"/>
          <c:showBubbleSize val="0"/>
        </c:dLbls>
        <c:gapWidth val="150"/>
        <c:axId val="408480328"/>
        <c:axId val="40848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1506.51</c:v>
                </c:pt>
                <c:pt idx="1">
                  <c:v>1315.67</c:v>
                </c:pt>
                <c:pt idx="2">
                  <c:v>1240.1600000000001</c:v>
                </c:pt>
                <c:pt idx="3">
                  <c:v>1193.49</c:v>
                </c:pt>
                <c:pt idx="4">
                  <c:v>876.19</c:v>
                </c:pt>
              </c:numCache>
            </c:numRef>
          </c:val>
          <c:smooth val="0"/>
          <c:extLst xmlns:c16r2="http://schemas.microsoft.com/office/drawing/2015/06/chart">
            <c:ext xmlns:c16="http://schemas.microsoft.com/office/drawing/2014/chart" uri="{C3380CC4-5D6E-409C-BE32-E72D297353CC}">
              <c16:uniqueId val="{00000001-A951-481A-B649-B3AD1AFCAF9D}"/>
            </c:ext>
          </c:extLst>
        </c:ser>
        <c:dLbls>
          <c:showLegendKey val="0"/>
          <c:showVal val="0"/>
          <c:showCatName val="0"/>
          <c:showSerName val="0"/>
          <c:showPercent val="0"/>
          <c:showBubbleSize val="0"/>
        </c:dLbls>
        <c:marker val="1"/>
        <c:smooth val="0"/>
        <c:axId val="408480328"/>
        <c:axId val="408480720"/>
      </c:lineChart>
      <c:dateAx>
        <c:axId val="408480328"/>
        <c:scaling>
          <c:orientation val="minMax"/>
        </c:scaling>
        <c:delete val="1"/>
        <c:axPos val="b"/>
        <c:numFmt formatCode="ge" sourceLinked="1"/>
        <c:majorTickMark val="none"/>
        <c:minorTickMark val="none"/>
        <c:tickLblPos val="none"/>
        <c:crossAx val="408480720"/>
        <c:crosses val="autoZero"/>
        <c:auto val="1"/>
        <c:lblOffset val="100"/>
        <c:baseTimeUnit val="years"/>
      </c:dateAx>
      <c:valAx>
        <c:axId val="40848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48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74.95</c:v>
                </c:pt>
                <c:pt idx="1">
                  <c:v>74.150000000000006</c:v>
                </c:pt>
                <c:pt idx="2">
                  <c:v>78.900000000000006</c:v>
                </c:pt>
                <c:pt idx="3">
                  <c:v>78.45</c:v>
                </c:pt>
                <c:pt idx="4">
                  <c:v>100</c:v>
                </c:pt>
              </c:numCache>
            </c:numRef>
          </c:val>
          <c:extLst xmlns:c16r2="http://schemas.microsoft.com/office/drawing/2015/06/chart">
            <c:ext xmlns:c16="http://schemas.microsoft.com/office/drawing/2014/chart" uri="{C3380CC4-5D6E-409C-BE32-E72D297353CC}">
              <c16:uniqueId val="{00000000-196C-4ACC-81E8-AEAE2AAFF7C3}"/>
            </c:ext>
          </c:extLst>
        </c:ser>
        <c:dLbls>
          <c:showLegendKey val="0"/>
          <c:showVal val="0"/>
          <c:showCatName val="0"/>
          <c:showSerName val="0"/>
          <c:showPercent val="0"/>
          <c:showBubbleSize val="0"/>
        </c:dLbls>
        <c:gapWidth val="150"/>
        <c:axId val="408481896"/>
        <c:axId val="408482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57.33</c:v>
                </c:pt>
                <c:pt idx="1">
                  <c:v>60.78</c:v>
                </c:pt>
                <c:pt idx="2">
                  <c:v>60.17</c:v>
                </c:pt>
                <c:pt idx="3">
                  <c:v>65.569999999999993</c:v>
                </c:pt>
                <c:pt idx="4">
                  <c:v>75.7</c:v>
                </c:pt>
              </c:numCache>
            </c:numRef>
          </c:val>
          <c:smooth val="0"/>
          <c:extLst xmlns:c16r2="http://schemas.microsoft.com/office/drawing/2015/06/chart">
            <c:ext xmlns:c16="http://schemas.microsoft.com/office/drawing/2014/chart" uri="{C3380CC4-5D6E-409C-BE32-E72D297353CC}">
              <c16:uniqueId val="{00000001-196C-4ACC-81E8-AEAE2AAFF7C3}"/>
            </c:ext>
          </c:extLst>
        </c:ser>
        <c:dLbls>
          <c:showLegendKey val="0"/>
          <c:showVal val="0"/>
          <c:showCatName val="0"/>
          <c:showSerName val="0"/>
          <c:showPercent val="0"/>
          <c:showBubbleSize val="0"/>
        </c:dLbls>
        <c:marker val="1"/>
        <c:smooth val="0"/>
        <c:axId val="408481896"/>
        <c:axId val="408482288"/>
      </c:lineChart>
      <c:dateAx>
        <c:axId val="408481896"/>
        <c:scaling>
          <c:orientation val="minMax"/>
        </c:scaling>
        <c:delete val="1"/>
        <c:axPos val="b"/>
        <c:numFmt formatCode="ge" sourceLinked="1"/>
        <c:majorTickMark val="none"/>
        <c:minorTickMark val="none"/>
        <c:tickLblPos val="none"/>
        <c:crossAx val="408482288"/>
        <c:crosses val="autoZero"/>
        <c:auto val="1"/>
        <c:lblOffset val="100"/>
        <c:baseTimeUnit val="years"/>
      </c:dateAx>
      <c:valAx>
        <c:axId val="40848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48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233.48</c:v>
                </c:pt>
                <c:pt idx="1">
                  <c:v>242.76</c:v>
                </c:pt>
                <c:pt idx="2">
                  <c:v>228.35</c:v>
                </c:pt>
                <c:pt idx="3">
                  <c:v>229.45</c:v>
                </c:pt>
                <c:pt idx="4">
                  <c:v>180</c:v>
                </c:pt>
              </c:numCache>
            </c:numRef>
          </c:val>
          <c:extLst xmlns:c16r2="http://schemas.microsoft.com/office/drawing/2015/06/chart">
            <c:ext xmlns:c16="http://schemas.microsoft.com/office/drawing/2014/chart" uri="{C3380CC4-5D6E-409C-BE32-E72D297353CC}">
              <c16:uniqueId val="{00000000-A9E9-402A-A180-A6A0B23B3BBA}"/>
            </c:ext>
          </c:extLst>
        </c:ser>
        <c:dLbls>
          <c:showLegendKey val="0"/>
          <c:showVal val="0"/>
          <c:showCatName val="0"/>
          <c:showSerName val="0"/>
          <c:showPercent val="0"/>
          <c:showBubbleSize val="0"/>
        </c:dLbls>
        <c:gapWidth val="150"/>
        <c:axId val="408483464"/>
        <c:axId val="409149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284.52999999999997</c:v>
                </c:pt>
                <c:pt idx="1">
                  <c:v>276.26</c:v>
                </c:pt>
                <c:pt idx="2">
                  <c:v>281.52999999999997</c:v>
                </c:pt>
                <c:pt idx="3">
                  <c:v>263.04000000000002</c:v>
                </c:pt>
                <c:pt idx="4">
                  <c:v>230.04</c:v>
                </c:pt>
              </c:numCache>
            </c:numRef>
          </c:val>
          <c:smooth val="0"/>
          <c:extLst xmlns:c16r2="http://schemas.microsoft.com/office/drawing/2015/06/chart">
            <c:ext xmlns:c16="http://schemas.microsoft.com/office/drawing/2014/chart" uri="{C3380CC4-5D6E-409C-BE32-E72D297353CC}">
              <c16:uniqueId val="{00000001-A9E9-402A-A180-A6A0B23B3BBA}"/>
            </c:ext>
          </c:extLst>
        </c:ser>
        <c:dLbls>
          <c:showLegendKey val="0"/>
          <c:showVal val="0"/>
          <c:showCatName val="0"/>
          <c:showSerName val="0"/>
          <c:showPercent val="0"/>
          <c:showBubbleSize val="0"/>
        </c:dLbls>
        <c:marker val="1"/>
        <c:smooth val="0"/>
        <c:axId val="408483464"/>
        <c:axId val="409149280"/>
      </c:lineChart>
      <c:dateAx>
        <c:axId val="408483464"/>
        <c:scaling>
          <c:orientation val="minMax"/>
        </c:scaling>
        <c:delete val="1"/>
        <c:axPos val="b"/>
        <c:numFmt formatCode="ge" sourceLinked="1"/>
        <c:majorTickMark val="none"/>
        <c:minorTickMark val="none"/>
        <c:tickLblPos val="none"/>
        <c:crossAx val="409149280"/>
        <c:crosses val="autoZero"/>
        <c:auto val="1"/>
        <c:lblOffset val="100"/>
        <c:baseTimeUnit val="years"/>
      </c:dateAx>
      <c:valAx>
        <c:axId val="40914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08483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C4" zoomScale="85" zoomScaleNormal="85" workbookViewId="0">
      <selection activeCell="B14" sqref="B14:BJ15"/>
    </sheetView>
  </sheetViews>
  <sheetFormatPr defaultColWidth="2.625" defaultRowHeight="13.5"/>
  <cols>
    <col min="1" max="1" width="2.625" customWidth="1"/>
    <col min="2" max="62" width="3.75" customWidth="1"/>
    <col min="63" max="63" width="1.125" customWidth="1"/>
    <col min="64" max="77" width="3.125" customWidth="1"/>
    <col min="78" max="78" width="7"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0" t="str">
        <f>データ!H6</f>
        <v>熊本県　嘉島町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c r="A8" s="2"/>
      <c r="B8" s="77" t="str">
        <f>データ!I6</f>
        <v>法非適用</v>
      </c>
      <c r="C8" s="77"/>
      <c r="D8" s="77"/>
      <c r="E8" s="77"/>
      <c r="F8" s="77"/>
      <c r="G8" s="77"/>
      <c r="H8" s="77"/>
      <c r="I8" s="77" t="str">
        <f>データ!J6</f>
        <v>下水道事業</v>
      </c>
      <c r="J8" s="77"/>
      <c r="K8" s="77"/>
      <c r="L8" s="77"/>
      <c r="M8" s="77"/>
      <c r="N8" s="77"/>
      <c r="O8" s="77"/>
      <c r="P8" s="77" t="str">
        <f>データ!K6</f>
        <v>公共下水道</v>
      </c>
      <c r="Q8" s="77"/>
      <c r="R8" s="77"/>
      <c r="S8" s="77"/>
      <c r="T8" s="77"/>
      <c r="U8" s="77"/>
      <c r="V8" s="77"/>
      <c r="W8" s="77" t="str">
        <f>データ!L6</f>
        <v>Cc3</v>
      </c>
      <c r="X8" s="77"/>
      <c r="Y8" s="77"/>
      <c r="Z8" s="77"/>
      <c r="AA8" s="77"/>
      <c r="AB8" s="77"/>
      <c r="AC8" s="77"/>
      <c r="AD8" s="78" t="str">
        <f>データ!$M$6</f>
        <v>非設置</v>
      </c>
      <c r="AE8" s="78"/>
      <c r="AF8" s="78"/>
      <c r="AG8" s="78"/>
      <c r="AH8" s="78"/>
      <c r="AI8" s="78"/>
      <c r="AJ8" s="78"/>
      <c r="AK8" s="3"/>
      <c r="AL8" s="72">
        <f>データ!S6</f>
        <v>9225</v>
      </c>
      <c r="AM8" s="72"/>
      <c r="AN8" s="72"/>
      <c r="AO8" s="72"/>
      <c r="AP8" s="72"/>
      <c r="AQ8" s="72"/>
      <c r="AR8" s="72"/>
      <c r="AS8" s="72"/>
      <c r="AT8" s="71">
        <f>データ!T6</f>
        <v>16.649999999999999</v>
      </c>
      <c r="AU8" s="71"/>
      <c r="AV8" s="71"/>
      <c r="AW8" s="71"/>
      <c r="AX8" s="71"/>
      <c r="AY8" s="71"/>
      <c r="AZ8" s="71"/>
      <c r="BA8" s="71"/>
      <c r="BB8" s="71">
        <f>データ!U6</f>
        <v>554.04999999999995</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c r="A10" s="2"/>
      <c r="B10" s="71" t="str">
        <f>データ!N6</f>
        <v>-</v>
      </c>
      <c r="C10" s="71"/>
      <c r="D10" s="71"/>
      <c r="E10" s="71"/>
      <c r="F10" s="71"/>
      <c r="G10" s="71"/>
      <c r="H10" s="71"/>
      <c r="I10" s="71" t="str">
        <f>データ!O6</f>
        <v>該当数値なし</v>
      </c>
      <c r="J10" s="71"/>
      <c r="K10" s="71"/>
      <c r="L10" s="71"/>
      <c r="M10" s="71"/>
      <c r="N10" s="71"/>
      <c r="O10" s="71"/>
      <c r="P10" s="71">
        <f>データ!P6</f>
        <v>71.59</v>
      </c>
      <c r="Q10" s="71"/>
      <c r="R10" s="71"/>
      <c r="S10" s="71"/>
      <c r="T10" s="71"/>
      <c r="U10" s="71"/>
      <c r="V10" s="71"/>
      <c r="W10" s="71">
        <f>データ!Q6</f>
        <v>80.48</v>
      </c>
      <c r="X10" s="71"/>
      <c r="Y10" s="71"/>
      <c r="Z10" s="71"/>
      <c r="AA10" s="71"/>
      <c r="AB10" s="71"/>
      <c r="AC10" s="71"/>
      <c r="AD10" s="72">
        <f>データ!R6</f>
        <v>4110</v>
      </c>
      <c r="AE10" s="72"/>
      <c r="AF10" s="72"/>
      <c r="AG10" s="72"/>
      <c r="AH10" s="72"/>
      <c r="AI10" s="72"/>
      <c r="AJ10" s="72"/>
      <c r="AK10" s="2"/>
      <c r="AL10" s="72">
        <f>データ!V6</f>
        <v>6654</v>
      </c>
      <c r="AM10" s="72"/>
      <c r="AN10" s="72"/>
      <c r="AO10" s="72"/>
      <c r="AP10" s="72"/>
      <c r="AQ10" s="72"/>
      <c r="AR10" s="72"/>
      <c r="AS10" s="72"/>
      <c r="AT10" s="71">
        <f>データ!W6</f>
        <v>2.23</v>
      </c>
      <c r="AU10" s="71"/>
      <c r="AV10" s="71"/>
      <c r="AW10" s="71"/>
      <c r="AX10" s="71"/>
      <c r="AY10" s="71"/>
      <c r="AZ10" s="71"/>
      <c r="BA10" s="71"/>
      <c r="BB10" s="71">
        <f>データ!X6</f>
        <v>2983.86</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124</v>
      </c>
      <c r="BM16" s="63"/>
      <c r="BN16" s="63"/>
      <c r="BO16" s="63"/>
      <c r="BP16" s="63"/>
      <c r="BQ16" s="63"/>
      <c r="BR16" s="63"/>
      <c r="BS16" s="63"/>
      <c r="BT16" s="63"/>
      <c r="BU16" s="63"/>
      <c r="BV16" s="63"/>
      <c r="BW16" s="63"/>
      <c r="BX16" s="63"/>
      <c r="BY16" s="63"/>
      <c r="BZ16" s="64"/>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62"/>
      <c r="BM34" s="63"/>
      <c r="BN34" s="63"/>
      <c r="BO34" s="63"/>
      <c r="BP34" s="63"/>
      <c r="BQ34" s="63"/>
      <c r="BR34" s="63"/>
      <c r="BS34" s="63"/>
      <c r="BT34" s="63"/>
      <c r="BU34" s="63"/>
      <c r="BV34" s="63"/>
      <c r="BW34" s="63"/>
      <c r="BX34" s="63"/>
      <c r="BY34" s="63"/>
      <c r="BZ34" s="64"/>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2"/>
      <c r="BM35" s="63"/>
      <c r="BN35" s="63"/>
      <c r="BO35" s="63"/>
      <c r="BP35" s="63"/>
      <c r="BQ35" s="63"/>
      <c r="BR35" s="63"/>
      <c r="BS35" s="63"/>
      <c r="BT35" s="63"/>
      <c r="BU35" s="63"/>
      <c r="BV35" s="63"/>
      <c r="BW35" s="63"/>
      <c r="BX35" s="63"/>
      <c r="BY35" s="63"/>
      <c r="BZ35" s="64"/>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122</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123</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41</v>
      </c>
    </row>
    <row r="84" spans="1:78">
      <c r="C84" s="2" t="s">
        <v>42</v>
      </c>
    </row>
    <row r="85" spans="1:78" hidden="1">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vuA/pFoeTl639YY0WX6AqkeMMW+cLtyxtXbouaCp0nwVheu4wIn9S1kLH+5OqGkBhFwcLyhbpbvii2i1dWSAGw==" saltValue="sTamtAWxJd+0PSmeF75iO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2" max="144" width="11.875" customWidth="1"/>
  </cols>
  <sheetData>
    <row r="1" spans="1:145">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c r="A3" s="27" t="s">
        <v>58</v>
      </c>
      <c r="B3" s="28" t="s">
        <v>59</v>
      </c>
      <c r="C3" s="28" t="s">
        <v>60</v>
      </c>
      <c r="D3" s="28" t="s">
        <v>61</v>
      </c>
      <c r="E3" s="28" t="s">
        <v>62</v>
      </c>
      <c r="F3" s="28" t="s">
        <v>63</v>
      </c>
      <c r="G3" s="28" t="s">
        <v>64</v>
      </c>
      <c r="H3" s="82" t="s">
        <v>65</v>
      </c>
      <c r="I3" s="83"/>
      <c r="J3" s="83"/>
      <c r="K3" s="83"/>
      <c r="L3" s="83"/>
      <c r="M3" s="83"/>
      <c r="N3" s="83"/>
      <c r="O3" s="83"/>
      <c r="P3" s="83"/>
      <c r="Q3" s="83"/>
      <c r="R3" s="83"/>
      <c r="S3" s="83"/>
      <c r="T3" s="83"/>
      <c r="U3" s="83"/>
      <c r="V3" s="83"/>
      <c r="W3" s="83"/>
      <c r="X3" s="84"/>
      <c r="Y3" s="88" t="s">
        <v>66</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67</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c r="A4" s="27" t="s">
        <v>68</v>
      </c>
      <c r="B4" s="29"/>
      <c r="C4" s="29"/>
      <c r="D4" s="29"/>
      <c r="E4" s="29"/>
      <c r="F4" s="29"/>
      <c r="G4" s="29"/>
      <c r="H4" s="85"/>
      <c r="I4" s="86"/>
      <c r="J4" s="86"/>
      <c r="K4" s="86"/>
      <c r="L4" s="86"/>
      <c r="M4" s="86"/>
      <c r="N4" s="86"/>
      <c r="O4" s="86"/>
      <c r="P4" s="86"/>
      <c r="Q4" s="86"/>
      <c r="R4" s="86"/>
      <c r="S4" s="86"/>
      <c r="T4" s="86"/>
      <c r="U4" s="86"/>
      <c r="V4" s="86"/>
      <c r="W4" s="86"/>
      <c r="X4" s="87"/>
      <c r="Y4" s="81" t="s">
        <v>69</v>
      </c>
      <c r="Z4" s="81"/>
      <c r="AA4" s="81"/>
      <c r="AB4" s="81"/>
      <c r="AC4" s="81"/>
      <c r="AD4" s="81"/>
      <c r="AE4" s="81"/>
      <c r="AF4" s="81"/>
      <c r="AG4" s="81"/>
      <c r="AH4" s="81"/>
      <c r="AI4" s="81"/>
      <c r="AJ4" s="81" t="s">
        <v>70</v>
      </c>
      <c r="AK4" s="81"/>
      <c r="AL4" s="81"/>
      <c r="AM4" s="81"/>
      <c r="AN4" s="81"/>
      <c r="AO4" s="81"/>
      <c r="AP4" s="81"/>
      <c r="AQ4" s="81"/>
      <c r="AR4" s="81"/>
      <c r="AS4" s="81"/>
      <c r="AT4" s="81"/>
      <c r="AU4" s="81" t="s">
        <v>71</v>
      </c>
      <c r="AV4" s="81"/>
      <c r="AW4" s="81"/>
      <c r="AX4" s="81"/>
      <c r="AY4" s="81"/>
      <c r="AZ4" s="81"/>
      <c r="BA4" s="81"/>
      <c r="BB4" s="81"/>
      <c r="BC4" s="81"/>
      <c r="BD4" s="81"/>
      <c r="BE4" s="81"/>
      <c r="BF4" s="81" t="s">
        <v>72</v>
      </c>
      <c r="BG4" s="81"/>
      <c r="BH4" s="81"/>
      <c r="BI4" s="81"/>
      <c r="BJ4" s="81"/>
      <c r="BK4" s="81"/>
      <c r="BL4" s="81"/>
      <c r="BM4" s="81"/>
      <c r="BN4" s="81"/>
      <c r="BO4" s="81"/>
      <c r="BP4" s="81"/>
      <c r="BQ4" s="81" t="s">
        <v>73</v>
      </c>
      <c r="BR4" s="81"/>
      <c r="BS4" s="81"/>
      <c r="BT4" s="81"/>
      <c r="BU4" s="81"/>
      <c r="BV4" s="81"/>
      <c r="BW4" s="81"/>
      <c r="BX4" s="81"/>
      <c r="BY4" s="81"/>
      <c r="BZ4" s="81"/>
      <c r="CA4" s="81"/>
      <c r="CB4" s="81" t="s">
        <v>74</v>
      </c>
      <c r="CC4" s="81"/>
      <c r="CD4" s="81"/>
      <c r="CE4" s="81"/>
      <c r="CF4" s="81"/>
      <c r="CG4" s="81"/>
      <c r="CH4" s="81"/>
      <c r="CI4" s="81"/>
      <c r="CJ4" s="81"/>
      <c r="CK4" s="81"/>
      <c r="CL4" s="81"/>
      <c r="CM4" s="81" t="s">
        <v>75</v>
      </c>
      <c r="CN4" s="81"/>
      <c r="CO4" s="81"/>
      <c r="CP4" s="81"/>
      <c r="CQ4" s="81"/>
      <c r="CR4" s="81"/>
      <c r="CS4" s="81"/>
      <c r="CT4" s="81"/>
      <c r="CU4" s="81"/>
      <c r="CV4" s="81"/>
      <c r="CW4" s="81"/>
      <c r="CX4" s="81" t="s">
        <v>76</v>
      </c>
      <c r="CY4" s="81"/>
      <c r="CZ4" s="81"/>
      <c r="DA4" s="81"/>
      <c r="DB4" s="81"/>
      <c r="DC4" s="81"/>
      <c r="DD4" s="81"/>
      <c r="DE4" s="81"/>
      <c r="DF4" s="81"/>
      <c r="DG4" s="81"/>
      <c r="DH4" s="81"/>
      <c r="DI4" s="81" t="s">
        <v>77</v>
      </c>
      <c r="DJ4" s="81"/>
      <c r="DK4" s="81"/>
      <c r="DL4" s="81"/>
      <c r="DM4" s="81"/>
      <c r="DN4" s="81"/>
      <c r="DO4" s="81"/>
      <c r="DP4" s="81"/>
      <c r="DQ4" s="81"/>
      <c r="DR4" s="81"/>
      <c r="DS4" s="81"/>
      <c r="DT4" s="81" t="s">
        <v>78</v>
      </c>
      <c r="DU4" s="81"/>
      <c r="DV4" s="81"/>
      <c r="DW4" s="81"/>
      <c r="DX4" s="81"/>
      <c r="DY4" s="81"/>
      <c r="DZ4" s="81"/>
      <c r="EA4" s="81"/>
      <c r="EB4" s="81"/>
      <c r="EC4" s="81"/>
      <c r="ED4" s="81"/>
      <c r="EE4" s="81" t="s">
        <v>79</v>
      </c>
      <c r="EF4" s="81"/>
      <c r="EG4" s="81"/>
      <c r="EH4" s="81"/>
      <c r="EI4" s="81"/>
      <c r="EJ4" s="81"/>
      <c r="EK4" s="81"/>
      <c r="EL4" s="81"/>
      <c r="EM4" s="81"/>
      <c r="EN4" s="81"/>
      <c r="EO4" s="81"/>
    </row>
    <row r="5" spans="1:145">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c r="A6" s="27" t="s">
        <v>108</v>
      </c>
      <c r="B6" s="32">
        <f>B7</f>
        <v>2017</v>
      </c>
      <c r="C6" s="32">
        <f t="shared" ref="C6:X6" si="3">C7</f>
        <v>434426</v>
      </c>
      <c r="D6" s="32">
        <f t="shared" si="3"/>
        <v>47</v>
      </c>
      <c r="E6" s="32">
        <f t="shared" si="3"/>
        <v>17</v>
      </c>
      <c r="F6" s="32">
        <f t="shared" si="3"/>
        <v>1</v>
      </c>
      <c r="G6" s="32">
        <f t="shared" si="3"/>
        <v>0</v>
      </c>
      <c r="H6" s="32" t="str">
        <f t="shared" si="3"/>
        <v>熊本県　嘉島町</v>
      </c>
      <c r="I6" s="32" t="str">
        <f t="shared" si="3"/>
        <v>法非適用</v>
      </c>
      <c r="J6" s="32" t="str">
        <f t="shared" si="3"/>
        <v>下水道事業</v>
      </c>
      <c r="K6" s="32" t="str">
        <f t="shared" si="3"/>
        <v>公共下水道</v>
      </c>
      <c r="L6" s="32" t="str">
        <f t="shared" si="3"/>
        <v>Cc3</v>
      </c>
      <c r="M6" s="32" t="str">
        <f t="shared" si="3"/>
        <v>非設置</v>
      </c>
      <c r="N6" s="33" t="str">
        <f t="shared" si="3"/>
        <v>-</v>
      </c>
      <c r="O6" s="33" t="str">
        <f t="shared" si="3"/>
        <v>該当数値なし</v>
      </c>
      <c r="P6" s="33">
        <f t="shared" si="3"/>
        <v>71.59</v>
      </c>
      <c r="Q6" s="33">
        <f t="shared" si="3"/>
        <v>80.48</v>
      </c>
      <c r="R6" s="33">
        <f t="shared" si="3"/>
        <v>4110</v>
      </c>
      <c r="S6" s="33">
        <f t="shared" si="3"/>
        <v>9225</v>
      </c>
      <c r="T6" s="33">
        <f t="shared" si="3"/>
        <v>16.649999999999999</v>
      </c>
      <c r="U6" s="33">
        <f t="shared" si="3"/>
        <v>554.04999999999995</v>
      </c>
      <c r="V6" s="33">
        <f t="shared" si="3"/>
        <v>6654</v>
      </c>
      <c r="W6" s="33">
        <f t="shared" si="3"/>
        <v>2.23</v>
      </c>
      <c r="X6" s="33">
        <f t="shared" si="3"/>
        <v>2983.86</v>
      </c>
      <c r="Y6" s="34">
        <f>IF(Y7="",NA(),Y7)</f>
        <v>99.16</v>
      </c>
      <c r="Z6" s="34">
        <f t="shared" ref="Z6:AH6" si="4">IF(Z7="",NA(),Z7)</f>
        <v>86.15</v>
      </c>
      <c r="AA6" s="34">
        <f t="shared" si="4"/>
        <v>91.84</v>
      </c>
      <c r="AB6" s="34">
        <f t="shared" si="4"/>
        <v>84.41</v>
      </c>
      <c r="AC6" s="34">
        <f t="shared" si="4"/>
        <v>100.46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948.4</v>
      </c>
      <c r="BG6" s="34">
        <f t="shared" ref="BG6:BO6" si="7">IF(BG7="",NA(),BG7)</f>
        <v>1086.1199999999999</v>
      </c>
      <c r="BH6" s="34">
        <f t="shared" si="7"/>
        <v>1016.82</v>
      </c>
      <c r="BI6" s="34">
        <f t="shared" si="7"/>
        <v>963.39</v>
      </c>
      <c r="BJ6" s="34">
        <f t="shared" si="7"/>
        <v>793.72</v>
      </c>
      <c r="BK6" s="34">
        <f t="shared" si="7"/>
        <v>1506.51</v>
      </c>
      <c r="BL6" s="34">
        <f t="shared" si="7"/>
        <v>1315.67</v>
      </c>
      <c r="BM6" s="34">
        <f t="shared" si="7"/>
        <v>1240.1600000000001</v>
      </c>
      <c r="BN6" s="34">
        <f t="shared" si="7"/>
        <v>1193.49</v>
      </c>
      <c r="BO6" s="34">
        <f t="shared" si="7"/>
        <v>876.19</v>
      </c>
      <c r="BP6" s="33" t="str">
        <f>IF(BP7="","",IF(BP7="-","【-】","【"&amp;SUBSTITUTE(TEXT(BP7,"#,##0.00"),"-","△")&amp;"】"))</f>
        <v>【707.33】</v>
      </c>
      <c r="BQ6" s="34">
        <f>IF(BQ7="",NA(),BQ7)</f>
        <v>74.95</v>
      </c>
      <c r="BR6" s="34">
        <f t="shared" ref="BR6:BZ6" si="8">IF(BR7="",NA(),BR7)</f>
        <v>74.150000000000006</v>
      </c>
      <c r="BS6" s="34">
        <f t="shared" si="8"/>
        <v>78.900000000000006</v>
      </c>
      <c r="BT6" s="34">
        <f t="shared" si="8"/>
        <v>78.45</v>
      </c>
      <c r="BU6" s="34">
        <f t="shared" si="8"/>
        <v>100</v>
      </c>
      <c r="BV6" s="34">
        <f t="shared" si="8"/>
        <v>57.33</v>
      </c>
      <c r="BW6" s="34">
        <f t="shared" si="8"/>
        <v>60.78</v>
      </c>
      <c r="BX6" s="34">
        <f t="shared" si="8"/>
        <v>60.17</v>
      </c>
      <c r="BY6" s="34">
        <f t="shared" si="8"/>
        <v>65.569999999999993</v>
      </c>
      <c r="BZ6" s="34">
        <f t="shared" si="8"/>
        <v>75.7</v>
      </c>
      <c r="CA6" s="33" t="str">
        <f>IF(CA7="","",IF(CA7="-","【-】","【"&amp;SUBSTITUTE(TEXT(CA7,"#,##0.00"),"-","△")&amp;"】"))</f>
        <v>【101.26】</v>
      </c>
      <c r="CB6" s="34">
        <f>IF(CB7="",NA(),CB7)</f>
        <v>233.48</v>
      </c>
      <c r="CC6" s="34">
        <f t="shared" ref="CC6:CK6" si="9">IF(CC7="",NA(),CC7)</f>
        <v>242.76</v>
      </c>
      <c r="CD6" s="34">
        <f t="shared" si="9"/>
        <v>228.35</v>
      </c>
      <c r="CE6" s="34">
        <f t="shared" si="9"/>
        <v>229.45</v>
      </c>
      <c r="CF6" s="34">
        <f t="shared" si="9"/>
        <v>180</v>
      </c>
      <c r="CG6" s="34">
        <f t="shared" si="9"/>
        <v>284.52999999999997</v>
      </c>
      <c r="CH6" s="34">
        <f t="shared" si="9"/>
        <v>276.26</v>
      </c>
      <c r="CI6" s="34">
        <f t="shared" si="9"/>
        <v>281.52999999999997</v>
      </c>
      <c r="CJ6" s="34">
        <f t="shared" si="9"/>
        <v>263.04000000000002</v>
      </c>
      <c r="CK6" s="34">
        <f t="shared" si="9"/>
        <v>230.04</v>
      </c>
      <c r="CL6" s="33" t="str">
        <f>IF(CL7="","",IF(CL7="-","【-】","【"&amp;SUBSTITUTE(TEXT(CL7,"#,##0.00"),"-","△")&amp;"】"))</f>
        <v>【136.39】</v>
      </c>
      <c r="CM6" s="34">
        <f>IF(CM7="",NA(),CM7)</f>
        <v>37.979999999999997</v>
      </c>
      <c r="CN6" s="34">
        <f t="shared" ref="CN6:CV6" si="10">IF(CN7="",NA(),CN7)</f>
        <v>40.380000000000003</v>
      </c>
      <c r="CO6" s="34">
        <f t="shared" si="10"/>
        <v>44.73</v>
      </c>
      <c r="CP6" s="34">
        <f t="shared" si="10"/>
        <v>40.380000000000003</v>
      </c>
      <c r="CQ6" s="34">
        <f t="shared" si="10"/>
        <v>53.27</v>
      </c>
      <c r="CR6" s="34">
        <f t="shared" si="10"/>
        <v>39.92</v>
      </c>
      <c r="CS6" s="34">
        <f t="shared" si="10"/>
        <v>41.63</v>
      </c>
      <c r="CT6" s="34">
        <f t="shared" si="10"/>
        <v>44.89</v>
      </c>
      <c r="CU6" s="34">
        <f t="shared" si="10"/>
        <v>40.75</v>
      </c>
      <c r="CV6" s="34">
        <f t="shared" si="10"/>
        <v>42.4</v>
      </c>
      <c r="CW6" s="33" t="str">
        <f>IF(CW7="","",IF(CW7="-","【-】","【"&amp;SUBSTITUTE(TEXT(CW7,"#,##0.00"),"-","△")&amp;"】"))</f>
        <v>【60.13】</v>
      </c>
      <c r="CX6" s="34">
        <f>IF(CX7="",NA(),CX7)</f>
        <v>55.01</v>
      </c>
      <c r="CY6" s="34">
        <f t="shared" ref="CY6:DG6" si="11">IF(CY7="",NA(),CY7)</f>
        <v>59.5</v>
      </c>
      <c r="CZ6" s="34">
        <f t="shared" si="11"/>
        <v>61.23</v>
      </c>
      <c r="DA6" s="34">
        <f t="shared" si="11"/>
        <v>64.349999999999994</v>
      </c>
      <c r="DB6" s="34">
        <f t="shared" si="11"/>
        <v>68.61</v>
      </c>
      <c r="DC6" s="34">
        <f t="shared" si="11"/>
        <v>65.86</v>
      </c>
      <c r="DD6" s="34">
        <f t="shared" si="11"/>
        <v>66.33</v>
      </c>
      <c r="DE6" s="34">
        <f t="shared" si="11"/>
        <v>64.89</v>
      </c>
      <c r="DF6" s="34">
        <f t="shared" si="11"/>
        <v>64.97</v>
      </c>
      <c r="DG6" s="34">
        <f t="shared" si="11"/>
        <v>65.77</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4">
        <f t="shared" si="14"/>
        <v>4.29</v>
      </c>
      <c r="EJ6" s="34">
        <f t="shared" si="14"/>
        <v>0.19</v>
      </c>
      <c r="EK6" s="34">
        <f t="shared" si="14"/>
        <v>0.16</v>
      </c>
      <c r="EL6" s="34">
        <f t="shared" si="14"/>
        <v>0.33</v>
      </c>
      <c r="EM6" s="34">
        <f t="shared" si="14"/>
        <v>0.21</v>
      </c>
      <c r="EN6" s="34">
        <f t="shared" si="14"/>
        <v>0.15</v>
      </c>
      <c r="EO6" s="33" t="str">
        <f>IF(EO7="","",IF(EO7="-","【-】","【"&amp;SUBSTITUTE(TEXT(EO7,"#,##0.00"),"-","△")&amp;"】"))</f>
        <v>【0.23】</v>
      </c>
    </row>
    <row r="7" spans="1:145" s="35" customFormat="1">
      <c r="A7" s="27"/>
      <c r="B7" s="36">
        <v>2017</v>
      </c>
      <c r="C7" s="36">
        <v>434426</v>
      </c>
      <c r="D7" s="36">
        <v>47</v>
      </c>
      <c r="E7" s="36">
        <v>17</v>
      </c>
      <c r="F7" s="36">
        <v>1</v>
      </c>
      <c r="G7" s="36">
        <v>0</v>
      </c>
      <c r="H7" s="36" t="s">
        <v>109</v>
      </c>
      <c r="I7" s="36" t="s">
        <v>110</v>
      </c>
      <c r="J7" s="36" t="s">
        <v>111</v>
      </c>
      <c r="K7" s="36" t="s">
        <v>112</v>
      </c>
      <c r="L7" s="36" t="s">
        <v>113</v>
      </c>
      <c r="M7" s="36" t="s">
        <v>114</v>
      </c>
      <c r="N7" s="37" t="s">
        <v>115</v>
      </c>
      <c r="O7" s="37" t="s">
        <v>116</v>
      </c>
      <c r="P7" s="37">
        <v>71.59</v>
      </c>
      <c r="Q7" s="37">
        <v>80.48</v>
      </c>
      <c r="R7" s="37">
        <v>4110</v>
      </c>
      <c r="S7" s="37">
        <v>9225</v>
      </c>
      <c r="T7" s="37">
        <v>16.649999999999999</v>
      </c>
      <c r="U7" s="37">
        <v>554.04999999999995</v>
      </c>
      <c r="V7" s="37">
        <v>6654</v>
      </c>
      <c r="W7" s="37">
        <v>2.23</v>
      </c>
      <c r="X7" s="37">
        <v>2983.86</v>
      </c>
      <c r="Y7" s="37">
        <v>99.16</v>
      </c>
      <c r="Z7" s="37">
        <v>86.15</v>
      </c>
      <c r="AA7" s="37">
        <v>91.84</v>
      </c>
      <c r="AB7" s="37">
        <v>84.41</v>
      </c>
      <c r="AC7" s="37">
        <v>100.46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948.4</v>
      </c>
      <c r="BG7" s="37">
        <v>1086.1199999999999</v>
      </c>
      <c r="BH7" s="37">
        <v>1016.82</v>
      </c>
      <c r="BI7" s="37">
        <v>963.39</v>
      </c>
      <c r="BJ7" s="37">
        <v>793.72</v>
      </c>
      <c r="BK7" s="37">
        <v>1506.51</v>
      </c>
      <c r="BL7" s="37">
        <v>1315.67</v>
      </c>
      <c r="BM7" s="37">
        <v>1240.1600000000001</v>
      </c>
      <c r="BN7" s="37">
        <v>1193.49</v>
      </c>
      <c r="BO7" s="37">
        <v>876.19</v>
      </c>
      <c r="BP7" s="37">
        <v>707.33</v>
      </c>
      <c r="BQ7" s="37">
        <v>74.95</v>
      </c>
      <c r="BR7" s="37">
        <v>74.150000000000006</v>
      </c>
      <c r="BS7" s="37">
        <v>78.900000000000006</v>
      </c>
      <c r="BT7" s="37">
        <v>78.45</v>
      </c>
      <c r="BU7" s="37">
        <v>100</v>
      </c>
      <c r="BV7" s="37">
        <v>57.33</v>
      </c>
      <c r="BW7" s="37">
        <v>60.78</v>
      </c>
      <c r="BX7" s="37">
        <v>60.17</v>
      </c>
      <c r="BY7" s="37">
        <v>65.569999999999993</v>
      </c>
      <c r="BZ7" s="37">
        <v>75.7</v>
      </c>
      <c r="CA7" s="37">
        <v>101.26</v>
      </c>
      <c r="CB7" s="37">
        <v>233.48</v>
      </c>
      <c r="CC7" s="37">
        <v>242.76</v>
      </c>
      <c r="CD7" s="37">
        <v>228.35</v>
      </c>
      <c r="CE7" s="37">
        <v>229.45</v>
      </c>
      <c r="CF7" s="37">
        <v>180</v>
      </c>
      <c r="CG7" s="37">
        <v>284.52999999999997</v>
      </c>
      <c r="CH7" s="37">
        <v>276.26</v>
      </c>
      <c r="CI7" s="37">
        <v>281.52999999999997</v>
      </c>
      <c r="CJ7" s="37">
        <v>263.04000000000002</v>
      </c>
      <c r="CK7" s="37">
        <v>230.04</v>
      </c>
      <c r="CL7" s="37">
        <v>136.38999999999999</v>
      </c>
      <c r="CM7" s="37">
        <v>37.979999999999997</v>
      </c>
      <c r="CN7" s="37">
        <v>40.380000000000003</v>
      </c>
      <c r="CO7" s="37">
        <v>44.73</v>
      </c>
      <c r="CP7" s="37">
        <v>40.380000000000003</v>
      </c>
      <c r="CQ7" s="37">
        <v>53.27</v>
      </c>
      <c r="CR7" s="37">
        <v>39.92</v>
      </c>
      <c r="CS7" s="37">
        <v>41.63</v>
      </c>
      <c r="CT7" s="37">
        <v>44.89</v>
      </c>
      <c r="CU7" s="37">
        <v>40.75</v>
      </c>
      <c r="CV7" s="37">
        <v>42.4</v>
      </c>
      <c r="CW7" s="37">
        <v>60.13</v>
      </c>
      <c r="CX7" s="37">
        <v>55.01</v>
      </c>
      <c r="CY7" s="37">
        <v>59.5</v>
      </c>
      <c r="CZ7" s="37">
        <v>61.23</v>
      </c>
      <c r="DA7" s="37">
        <v>64.349999999999994</v>
      </c>
      <c r="DB7" s="37">
        <v>68.61</v>
      </c>
      <c r="DC7" s="37">
        <v>65.86</v>
      </c>
      <c r="DD7" s="37">
        <v>66.33</v>
      </c>
      <c r="DE7" s="37">
        <v>64.89</v>
      </c>
      <c r="DF7" s="37">
        <v>64.97</v>
      </c>
      <c r="DG7" s="37">
        <v>65.77</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4.29</v>
      </c>
      <c r="EJ7" s="37">
        <v>0.19</v>
      </c>
      <c r="EK7" s="37">
        <v>0.16</v>
      </c>
      <c r="EL7" s="37">
        <v>0.33</v>
      </c>
      <c r="EM7" s="37">
        <v>0.21</v>
      </c>
      <c r="EN7" s="37">
        <v>0.15</v>
      </c>
      <c r="EO7" s="37">
        <v>0.23</v>
      </c>
    </row>
    <row r="8" spans="1:14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永田 智紀</cp:lastModifiedBy>
  <cp:lastPrinted>2019-01-24T23:36:08Z</cp:lastPrinted>
  <dcterms:created xsi:type="dcterms:W3CDTF">2018-12-03T09:08:32Z</dcterms:created>
  <dcterms:modified xsi:type="dcterms:W3CDTF">2019-01-25T05:15:12Z</dcterms:modified>
  <cp:category/>
</cp:coreProperties>
</file>