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rv\111310_下水道係\★★下水道　年度別事業関係★★\平成30年度\経営分析表\"/>
    </mc:Choice>
  </mc:AlternateContent>
  <workbookProtection workbookAlgorithmName="SHA-512" workbookHashValue="+G+mYWrUcaKuDAnnR+M28/nM4qZkBljSgZnTd6RYBfL8cyOUKgFw+0g3xrdg6whAWpn2R+aC/fDhJCkJsyyudw==" workbookSaltValue="gHJ/bi8QPKzywPbizcZgP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<sst xmlns="http://schemas.openxmlformats.org/spreadsheetml/2006/main" count="240" uniqueCount="126">
  <si>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</si>
  <si>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</si>
  <si>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</si>
  <si>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</si>
  <si>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</si>
  <si>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</si>
  <si>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</si>
  <si>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</si>
  <si>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</si>
  <si>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</si>
  <si>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</si>
  <si>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</si>
  <si>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</si>
  <si>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</si>
  <si>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</si>
  <si>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</si>
  <si>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</si>
  <si>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</si>
  <si>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</si>
  <si>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</si>
  <si>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</si>
  <si>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</si>
  <si>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</si>
  <si>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</si>
  <si>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</si>
  <si>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</si>
  <si>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</si>
  <si>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</si>
  <si>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</si>
  <si>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</si>
  <si>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</si>
  <si>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</si>
  <si>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</si>
  <si>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</si>
  <si>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</si>
  <si>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</si>
  <si>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</si>
  <si>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</si>
  <si>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</si>
  <si>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</si>
  <si>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</si>
  <si>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</si>
  <si>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</si>
  <si>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</si>
  <si>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</si>
  <si>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</si>
  <si>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</si>
  <si>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</si>
  <si>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</si>
  <si>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</si>
  <si>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</si>
  <si>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</si>
  <si>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</si>
  <si>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</si>
  <si>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</si>
  <si>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</si>
  <si>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</si>
  <si>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</si>
  <si>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</si>
  <si>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</si>
  <si>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</si>
  <si>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</si>
  <si>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</si>
  <si>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</si>
  <si>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</si>
  <si>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</si>
  <si>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</si>
  <si>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</si>
  <si>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</si>
  <si>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</si>
  <si>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</si>
  <si>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</si>
  <si>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</si>
  <si>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</si>
  <si>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</si>
  <si>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</si>
  <si>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</si>
  <si>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</si>
  <si>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</si>
  <si>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</si>
  <si>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</si>
  <si>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</si>
  <si>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</si>
  <si>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</si>
  <si>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</si>
  <si>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</si>
  <si>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</si>
  <si>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</si>
  <si>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</si>
  <si>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</si>
  <si>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</si>
  <si>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</si>
  <si>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</si>
  <si>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</si>
  <si>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</si>
  <si>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</si>
  <si>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</si>
  <si>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</si>
  <si>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</si>
  <si>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</si>
  <si>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</si>
  <si>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</si>
  <si>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</si>
  <si>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</si>
  <si>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</si>
  <si>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</si>
  <si>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</si>
  <si>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</si>
  <si>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</si>
  <si>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</si>
  <si>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</si>
  <si>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</si>
  <si>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</si>
  <si>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</si>
  <si>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</si>
  <si>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</si>
  <si>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</si>
  <si>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</si>
  <si>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</si>
  <si>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</si>
  <si>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</si>
  <si>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</si>
  <si>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</si>
  <si>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現在、ストックマネジメントの計画中であり、施設の点検、調査、修繕等を計画的に進めていく予定である。</t>
    <rPh sb="0" eb="2">
      <t>ゲンザイ</t>
    </rPh>
    <rPh sb="14" eb="17">
      <t>ケイカクチュウ</t>
    </rPh>
    <rPh sb="21" eb="23">
      <t>シセツ</t>
    </rPh>
    <rPh sb="24" eb="26">
      <t>テンケン</t>
    </rPh>
    <rPh sb="27" eb="29">
      <t>チョウサ</t>
    </rPh>
    <rPh sb="30" eb="32">
      <t>シュウゼン</t>
    </rPh>
    <rPh sb="32" eb="33">
      <t>トウ</t>
    </rPh>
    <rPh sb="34" eb="37">
      <t>ケイカクテキ</t>
    </rPh>
    <rPh sb="38" eb="39">
      <t>スス</t>
    </rPh>
    <rPh sb="43" eb="45">
      <t>ヨテイ</t>
    </rPh>
    <phoneticPr fontId="4"/>
  </si>
  <si>
    <t>収益的収支比率や経費回収率に見られるように、下水道使用料等の収入で歳出分を賄えていない状況にある。開発地や集合住宅の建設により、料金収入の増加が見込まれるが、今後の人口減少に伴う料金収入の減少や老朽化した施設や管渠の更新等などを見据え、効率的な維持管理を進めていかなければならない。</t>
    <rPh sb="0" eb="3">
      <t>シュウエキテキ</t>
    </rPh>
    <rPh sb="3" eb="5">
      <t>シュウシ</t>
    </rPh>
    <rPh sb="5" eb="7">
      <t>ヒリツ</t>
    </rPh>
    <rPh sb="8" eb="10">
      <t>ケイヒ</t>
    </rPh>
    <rPh sb="10" eb="12">
      <t>カイシュウ</t>
    </rPh>
    <rPh sb="12" eb="13">
      <t>リツ</t>
    </rPh>
    <rPh sb="14" eb="15">
      <t>ミ</t>
    </rPh>
    <rPh sb="22" eb="24">
      <t>ゲスイ</t>
    </rPh>
    <rPh sb="24" eb="25">
      <t>ドウ</t>
    </rPh>
    <rPh sb="25" eb="28">
      <t>シヨウリョウ</t>
    </rPh>
    <rPh sb="28" eb="29">
      <t>トウ</t>
    </rPh>
    <rPh sb="30" eb="32">
      <t>シュウニュウ</t>
    </rPh>
    <rPh sb="33" eb="35">
      <t>サイシュツ</t>
    </rPh>
    <rPh sb="35" eb="36">
      <t>ブン</t>
    </rPh>
    <rPh sb="37" eb="38">
      <t>マカナ</t>
    </rPh>
    <rPh sb="43" eb="45">
      <t>ジョウキョウ</t>
    </rPh>
    <rPh sb="49" eb="51">
      <t>カイハツ</t>
    </rPh>
    <rPh sb="51" eb="52">
      <t>チ</t>
    </rPh>
    <rPh sb="53" eb="55">
      <t>シュウゴウ</t>
    </rPh>
    <rPh sb="55" eb="57">
      <t>ジュウタク</t>
    </rPh>
    <rPh sb="58" eb="60">
      <t>ケンセツ</t>
    </rPh>
    <rPh sb="64" eb="66">
      <t>リョウキン</t>
    </rPh>
    <rPh sb="66" eb="68">
      <t>シュウニュウ</t>
    </rPh>
    <rPh sb="69" eb="71">
      <t>ゾウカ</t>
    </rPh>
    <rPh sb="72" eb="74">
      <t>ミコ</t>
    </rPh>
    <rPh sb="79" eb="81">
      <t>コンゴ</t>
    </rPh>
    <rPh sb="82" eb="84">
      <t>ジンコウ</t>
    </rPh>
    <rPh sb="84" eb="86">
      <t>ゲンショウ</t>
    </rPh>
    <rPh sb="87" eb="88">
      <t>トモナ</t>
    </rPh>
    <rPh sb="89" eb="91">
      <t>リョウキン</t>
    </rPh>
    <rPh sb="91" eb="93">
      <t>シュウニュウ</t>
    </rPh>
    <rPh sb="94" eb="96">
      <t>ゲンショウ</t>
    </rPh>
    <rPh sb="97" eb="100">
      <t>ロウキュウカ</t>
    </rPh>
    <rPh sb="102" eb="104">
      <t>シセツ</t>
    </rPh>
    <rPh sb="105" eb="106">
      <t>カン</t>
    </rPh>
    <rPh sb="106" eb="107">
      <t>キョ</t>
    </rPh>
    <rPh sb="108" eb="110">
      <t>コウシン</t>
    </rPh>
    <rPh sb="110" eb="111">
      <t>トウ</t>
    </rPh>
    <rPh sb="114" eb="116">
      <t>ミス</t>
    </rPh>
    <rPh sb="118" eb="121">
      <t>コウリツテキ</t>
    </rPh>
    <rPh sb="122" eb="124">
      <t>イジ</t>
    </rPh>
    <rPh sb="124" eb="126">
      <t>カンリ</t>
    </rPh>
    <rPh sb="127" eb="128">
      <t>スス</t>
    </rPh>
    <phoneticPr fontId="4"/>
  </si>
  <si>
    <t>本町公共下水道事業（汚水事業）は、平成6年度より供用開始をしている。計画的に処理区域を整備拡大しながら、適切な使用料収入の確保、および維持管理を進めてきている。　　　　　　　　　　　　①収益的収支比率…処理場および管渠整備にかかる初期投資の地方債償還金が大きく、料金収入等の自主財源で賄うことが困難な状況である。しかし、開発地の増加等による下水道使用料収入の増加見込みがあることや初期投資にかかる地方債償還金が平成35年度以降は減少することが見込まれることから、徐々に同比率が改善されるものと思われる。　　　　　　　　　　　　　　　　　　　　　　　　　　④企業債残高対事業規模比率…上記の①収益的収支比率の分析のとおりである。　　　　　　　　　　　⑤経費回収率…上記の分析のとおりである。　　　　　　　　　　　　　　　　　　　　　　　⑥汚水処理原価…近年は減少傾向にあり、類似団体平均値よりも下回っている。今後はポンプ場や浄水センターにかかる費用の増大が懸念されるため、下水道接続率を増加させ有収水量を増加させる等対応策を講じる必要がある。　　　　　　　　　　　　　　　　　　　　　　⑦施設利用率…近年は、少しずつではあるが増えてきており、類似団体平均値と同等の値である。今後も減少させることなく、施設運用を行っていきたい。　　　　　　　　　　　　　　　　　　　　　　⑧水洗化率…80％に留まっており、汚水処理の適正化および料金収入の向上の観点から普及啓発による水洗化の向上に努めたい。</t>
    <rPh sb="0" eb="2">
      <t>ホンチョウ</t>
    </rPh>
    <rPh sb="2" eb="4">
      <t>コウキョウ</t>
    </rPh>
    <rPh sb="4" eb="6">
      <t>ゲスイ</t>
    </rPh>
    <rPh sb="6" eb="7">
      <t>ドウ</t>
    </rPh>
    <rPh sb="7" eb="9">
      <t>ジギョウ</t>
    </rPh>
    <rPh sb="10" eb="12">
      <t>オスイ</t>
    </rPh>
    <rPh sb="12" eb="14">
      <t>ジギョウ</t>
    </rPh>
    <rPh sb="17" eb="19">
      <t>ヘイセイ</t>
    </rPh>
    <rPh sb="20" eb="22">
      <t>ネンド</t>
    </rPh>
    <rPh sb="24" eb="26">
      <t>キョウヨウ</t>
    </rPh>
    <rPh sb="26" eb="28">
      <t>カイシ</t>
    </rPh>
    <rPh sb="34" eb="37">
      <t>ケイカクテキ</t>
    </rPh>
    <rPh sb="38" eb="40">
      <t>ショリ</t>
    </rPh>
    <rPh sb="40" eb="42">
      <t>クイキ</t>
    </rPh>
    <rPh sb="43" eb="45">
      <t>セイビ</t>
    </rPh>
    <rPh sb="45" eb="47">
      <t>カクダイ</t>
    </rPh>
    <rPh sb="52" eb="54">
      <t>テキセツ</t>
    </rPh>
    <rPh sb="55" eb="58">
      <t>シヨウリョウ</t>
    </rPh>
    <rPh sb="58" eb="60">
      <t>シュウニュウ</t>
    </rPh>
    <rPh sb="61" eb="63">
      <t>カクホ</t>
    </rPh>
    <rPh sb="67" eb="69">
      <t>イジ</t>
    </rPh>
    <rPh sb="69" eb="71">
      <t>カンリ</t>
    </rPh>
    <rPh sb="72" eb="73">
      <t>スス</t>
    </rPh>
    <rPh sb="93" eb="96">
      <t>シュウエキテキ</t>
    </rPh>
    <rPh sb="96" eb="98">
      <t>シュウシ</t>
    </rPh>
    <rPh sb="98" eb="100">
      <t>ヒリツ</t>
    </rPh>
    <rPh sb="101" eb="104">
      <t>ショリジョウ</t>
    </rPh>
    <rPh sb="107" eb="108">
      <t>カン</t>
    </rPh>
    <rPh sb="108" eb="109">
      <t>キョ</t>
    </rPh>
    <rPh sb="109" eb="111">
      <t>セイビ</t>
    </rPh>
    <rPh sb="115" eb="117">
      <t>ショキ</t>
    </rPh>
    <rPh sb="117" eb="119">
      <t>トウシ</t>
    </rPh>
    <rPh sb="120" eb="123">
      <t>チホウサイ</t>
    </rPh>
    <rPh sb="123" eb="126">
      <t>ショウカンキン</t>
    </rPh>
    <rPh sb="127" eb="128">
      <t>オオ</t>
    </rPh>
    <rPh sb="131" eb="133">
      <t>リョウキン</t>
    </rPh>
    <rPh sb="133" eb="135">
      <t>シュウニュウ</t>
    </rPh>
    <rPh sb="135" eb="136">
      <t>トウ</t>
    </rPh>
    <rPh sb="137" eb="139">
      <t>ジシュ</t>
    </rPh>
    <rPh sb="139" eb="141">
      <t>ザイゲン</t>
    </rPh>
    <rPh sb="142" eb="143">
      <t>マカナ</t>
    </rPh>
    <rPh sb="147" eb="149">
      <t>コンナン</t>
    </rPh>
    <rPh sb="150" eb="152">
      <t>ジョウキョウ</t>
    </rPh>
    <rPh sb="160" eb="162">
      <t>カイハツ</t>
    </rPh>
    <rPh sb="162" eb="163">
      <t>チ</t>
    </rPh>
    <rPh sb="164" eb="166">
      <t>ゾウカ</t>
    </rPh>
    <rPh sb="166" eb="167">
      <t>トウ</t>
    </rPh>
    <rPh sb="170" eb="172">
      <t>ゲスイ</t>
    </rPh>
    <rPh sb="172" eb="173">
      <t>ドウ</t>
    </rPh>
    <rPh sb="173" eb="176">
      <t>シヨウリョウ</t>
    </rPh>
    <rPh sb="176" eb="178">
      <t>シュウニュウ</t>
    </rPh>
    <rPh sb="179" eb="181">
      <t>ゾウカ</t>
    </rPh>
    <rPh sb="181" eb="183">
      <t>ミコ</t>
    </rPh>
    <rPh sb="190" eb="192">
      <t>ショキ</t>
    </rPh>
    <rPh sb="192" eb="194">
      <t>トウシ</t>
    </rPh>
    <rPh sb="198" eb="201">
      <t>チホウサイ</t>
    </rPh>
    <rPh sb="201" eb="204">
      <t>ショウカンキン</t>
    </rPh>
    <rPh sb="205" eb="207">
      <t>ヘイセイ</t>
    </rPh>
    <rPh sb="209" eb="211">
      <t>ネンド</t>
    </rPh>
    <rPh sb="211" eb="213">
      <t>イコウ</t>
    </rPh>
    <rPh sb="214" eb="216">
      <t>ゲンショウ</t>
    </rPh>
    <rPh sb="221" eb="223">
      <t>ミコ</t>
    </rPh>
    <rPh sb="231" eb="233">
      <t>ジョジョ</t>
    </rPh>
    <rPh sb="234" eb="235">
      <t>ドウ</t>
    </rPh>
    <rPh sb="235" eb="237">
      <t>ヒリツ</t>
    </rPh>
    <rPh sb="238" eb="240">
      <t>カイゼン</t>
    </rPh>
    <rPh sb="246" eb="247">
      <t>オモ</t>
    </rPh>
    <rPh sb="278" eb="280">
      <t>キギョウ</t>
    </rPh>
    <rPh sb="280" eb="281">
      <t>サイ</t>
    </rPh>
    <rPh sb="281" eb="283">
      <t>ザンダカ</t>
    </rPh>
    <rPh sb="283" eb="284">
      <t>タイ</t>
    </rPh>
    <rPh sb="284" eb="286">
      <t>ジギョウ</t>
    </rPh>
    <rPh sb="286" eb="288">
      <t>キボ</t>
    </rPh>
    <rPh sb="288" eb="290">
      <t>ヒリツ</t>
    </rPh>
    <rPh sb="291" eb="293">
      <t>ジョウキ</t>
    </rPh>
    <rPh sb="295" eb="297">
      <t>シュウエキ</t>
    </rPh>
    <rPh sb="297" eb="298">
      <t>テキ</t>
    </rPh>
    <rPh sb="298" eb="300">
      <t>シュウシ</t>
    </rPh>
    <rPh sb="300" eb="302">
      <t>ヒリツ</t>
    </rPh>
    <rPh sb="303" eb="305">
      <t>ブンセキ</t>
    </rPh>
    <rPh sb="325" eb="327">
      <t>ケイヒ</t>
    </rPh>
    <rPh sb="327" eb="329">
      <t>カイシュウ</t>
    </rPh>
    <rPh sb="329" eb="330">
      <t>リツ</t>
    </rPh>
    <rPh sb="331" eb="333">
      <t>ジョウキ</t>
    </rPh>
    <rPh sb="334" eb="336">
      <t>ブンセキ</t>
    </rPh>
    <rPh sb="368" eb="370">
      <t>オスイ</t>
    </rPh>
    <rPh sb="370" eb="372">
      <t>ショリ</t>
    </rPh>
    <rPh sb="372" eb="374">
      <t>ゲンカ</t>
    </rPh>
    <rPh sb="375" eb="377">
      <t>キンネン</t>
    </rPh>
    <rPh sb="378" eb="380">
      <t>ゲンショウ</t>
    </rPh>
    <rPh sb="380" eb="382">
      <t>ケイコウ</t>
    </rPh>
    <rPh sb="386" eb="388">
      <t>ルイジ</t>
    </rPh>
    <rPh sb="388" eb="390">
      <t>ダンタイ</t>
    </rPh>
    <rPh sb="390" eb="392">
      <t>ヘイキン</t>
    </rPh>
    <rPh sb="392" eb="393">
      <t>チ</t>
    </rPh>
    <rPh sb="396" eb="398">
      <t>シタマワ</t>
    </rPh>
    <rPh sb="403" eb="405">
      <t>コンゴ</t>
    </rPh>
    <rPh sb="409" eb="410">
      <t>ジョウ</t>
    </rPh>
    <rPh sb="411" eb="413">
      <t>ジョウスイ</t>
    </rPh>
    <rPh sb="421" eb="423">
      <t>ヒヨウ</t>
    </rPh>
    <rPh sb="424" eb="426">
      <t>ゾウダイ</t>
    </rPh>
    <rPh sb="427" eb="429">
      <t>ケネン</t>
    </rPh>
    <rPh sb="435" eb="437">
      <t>ゲスイ</t>
    </rPh>
    <rPh sb="437" eb="438">
      <t>ドウ</t>
    </rPh>
    <rPh sb="438" eb="440">
      <t>セツゾク</t>
    </rPh>
    <rPh sb="440" eb="441">
      <t>リツ</t>
    </rPh>
    <rPh sb="442" eb="444">
      <t>ゾウカ</t>
    </rPh>
    <rPh sb="446" eb="447">
      <t>ユウ</t>
    </rPh>
    <rPh sb="447" eb="448">
      <t>シュウ</t>
    </rPh>
    <rPh sb="448" eb="450">
      <t>スイリョウ</t>
    </rPh>
    <rPh sb="451" eb="453">
      <t>ゾウカ</t>
    </rPh>
    <rPh sb="456" eb="457">
      <t>トウ</t>
    </rPh>
    <rPh sb="457" eb="459">
      <t>タイオウ</t>
    </rPh>
    <rPh sb="459" eb="460">
      <t>サク</t>
    </rPh>
    <rPh sb="461" eb="462">
      <t>コウ</t>
    </rPh>
    <rPh sb="464" eb="466">
      <t>ヒツヨウ</t>
    </rPh>
    <rPh sb="493" eb="495">
      <t>シセツ</t>
    </rPh>
    <rPh sb="495" eb="498">
      <t>リヨウリツ</t>
    </rPh>
    <rPh sb="499" eb="501">
      <t>キンネン</t>
    </rPh>
    <rPh sb="503" eb="504">
      <t>スコ</t>
    </rPh>
    <rPh sb="512" eb="513">
      <t>フ</t>
    </rPh>
    <rPh sb="520" eb="522">
      <t>ルイジ</t>
    </rPh>
    <rPh sb="522" eb="524">
      <t>ダンタイ</t>
    </rPh>
    <rPh sb="524" eb="526">
      <t>ヘイキン</t>
    </rPh>
    <rPh sb="526" eb="527">
      <t>チ</t>
    </rPh>
    <rPh sb="528" eb="530">
      <t>ドウトウ</t>
    </rPh>
    <rPh sb="531" eb="532">
      <t>アタイ</t>
    </rPh>
    <rPh sb="536" eb="538">
      <t>コンゴ</t>
    </rPh>
    <rPh sb="539" eb="541">
      <t>ゲンショウ</t>
    </rPh>
    <rPh sb="549" eb="551">
      <t>シセツ</t>
    </rPh>
    <rPh sb="551" eb="553">
      <t>ウンヨウ</t>
    </rPh>
    <rPh sb="554" eb="555">
      <t>オコナ</t>
    </rPh>
    <rPh sb="585" eb="588">
      <t>スイセンカ</t>
    </rPh>
    <rPh sb="588" eb="589">
      <t>リツ</t>
    </rPh>
    <rPh sb="594" eb="595">
      <t>トド</t>
    </rPh>
    <rPh sb="601" eb="603">
      <t>オスイ</t>
    </rPh>
    <rPh sb="603" eb="605">
      <t>ショリ</t>
    </rPh>
    <rPh sb="606" eb="609">
      <t>テキセイカ</t>
    </rPh>
    <rPh sb="612" eb="614">
      <t>リョウキン</t>
    </rPh>
    <rPh sb="614" eb="616">
      <t>シュウニュウ</t>
    </rPh>
    <rPh sb="617" eb="619">
      <t>コウジョウ</t>
    </rPh>
    <rPh sb="620" eb="622">
      <t>カンテン</t>
    </rPh>
    <rPh sb="624" eb="626">
      <t>フキュウ</t>
    </rPh>
    <rPh sb="626" eb="628">
      <t>ケイハツ</t>
    </rPh>
    <rPh sb="631" eb="634">
      <t>スイセンカ</t>
    </rPh>
    <rPh sb="635" eb="637">
      <t>コウジョウ</t>
    </rPh>
    <rPh sb="638" eb="63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</si>
</sst>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FC-4089-B065-3DF7ADDE67C2}"/>
            </c:ext>
          </c:extLst>
        </c:ser>
        <c:dLbls>
          <c:showLegendKey val="0"/>
          <c:showVal val="0"/>
          <c:showCatName val="0"/>
          <c:showSerName val="0"/>
          <c:showPercent val="0"/>
          <c:showBubbleSize val="0"/>
        </c:dLbls>
        <c:gapWidth val="150"/>
        <c:axId val="108286520"/>
        <c:axId val="20517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1CFC-4089-B065-3DF7ADDE67C2}"/>
            </c:ext>
          </c:extLst>
        </c:ser>
        <c:dLbls>
          <c:showLegendKey val="0"/>
          <c:showVal val="0"/>
          <c:showCatName val="0"/>
          <c:showSerName val="0"/>
          <c:showPercent val="0"/>
          <c:showBubbleSize val="0"/>
        </c:dLbls>
        <c:marker val="1"/>
        <c:smooth val="0"/>
        <c:axId val="108286520"/>
        <c:axId val="205173136"/>
      </c:lineChart>
      <c:dateAx>
        <c:axId val="108286520"/>
        <c:scaling>
          <c:orientation val="minMax"/>
        </c:scaling>
        <c:delete val="1"/>
        <c:axPos val="b"/>
        <c:numFmt formatCode="ge" sourceLinked="1"/>
        <c:majorTickMark val="none"/>
        <c:minorTickMark val="none"/>
        <c:tickLblPos val="none"/>
        <c:crossAx val="205173136"/>
        <c:crosses val="autoZero"/>
        <c:auto val="1"/>
        <c:lblOffset val="100"/>
        <c:baseTimeUnit val="years"/>
      </c:dateAx>
      <c:valAx>
        <c:axId val="20517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44.71</c:v>
                </c:pt>
                <c:pt idx="1">
                  <c:v>44.42</c:v>
                </c:pt>
                <c:pt idx="2">
                  <c:v>46.14</c:v>
                </c:pt>
                <c:pt idx="3">
                  <c:v>49.01</c:v>
                </c:pt>
                <c:pt idx="4">
                  <c:v>54.22</c:v>
                </c:pt>
              </c:numCache>
            </c:numRef>
          </c:val>
          <c:extLst xmlns:c16r2="http://schemas.microsoft.com/office/drawing/2015/06/chart">
            <c:ext xmlns:c16="http://schemas.microsoft.com/office/drawing/2014/chart" uri="{C3380CC4-5D6E-409C-BE32-E72D297353CC}">
              <c16:uniqueId val="{00000000-C731-4487-A645-2895F3FCDFC3}"/>
            </c:ext>
          </c:extLst>
        </c:ser>
        <c:dLbls>
          <c:showLegendKey val="0"/>
          <c:showVal val="0"/>
          <c:showCatName val="0"/>
          <c:showSerName val="0"/>
          <c:showPercent val="0"/>
          <c:showBubbleSize val="0"/>
        </c:dLbls>
        <c:gapWidth val="150"/>
        <c:axId val="207359768"/>
        <c:axId val="20736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C731-4487-A645-2895F3FCDFC3}"/>
            </c:ext>
          </c:extLst>
        </c:ser>
        <c:dLbls>
          <c:showLegendKey val="0"/>
          <c:showVal val="0"/>
          <c:showCatName val="0"/>
          <c:showSerName val="0"/>
          <c:showPercent val="0"/>
          <c:showBubbleSize val="0"/>
        </c:dLbls>
        <c:marker val="1"/>
        <c:smooth val="0"/>
        <c:axId val="207359768"/>
        <c:axId val="207360160"/>
      </c:lineChart>
      <c:dateAx>
        <c:axId val="207359768"/>
        <c:scaling>
          <c:orientation val="minMax"/>
        </c:scaling>
        <c:delete val="1"/>
        <c:axPos val="b"/>
        <c:numFmt formatCode="ge" sourceLinked="1"/>
        <c:majorTickMark val="none"/>
        <c:minorTickMark val="none"/>
        <c:tickLblPos val="none"/>
        <c:crossAx val="207360160"/>
        <c:crosses val="autoZero"/>
        <c:auto val="1"/>
        <c:lblOffset val="100"/>
        <c:baseTimeUnit val="years"/>
      </c:dateAx>
      <c:valAx>
        <c:axId val="2073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5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80.42</c:v>
                </c:pt>
                <c:pt idx="1">
                  <c:v>81.510000000000005</c:v>
                </c:pt>
                <c:pt idx="2">
                  <c:v>80.08</c:v>
                </c:pt>
                <c:pt idx="3">
                  <c:v>78.97</c:v>
                </c:pt>
                <c:pt idx="4">
                  <c:v>81.790000000000006</c:v>
                </c:pt>
              </c:numCache>
            </c:numRef>
          </c:val>
          <c:extLst xmlns:c16r2="http://schemas.microsoft.com/office/drawing/2015/06/chart">
            <c:ext xmlns:c16="http://schemas.microsoft.com/office/drawing/2014/chart" uri="{C3380CC4-5D6E-409C-BE32-E72D297353CC}">
              <c16:uniqueId val="{00000000-C3E0-4FAD-A754-ED29F2802A57}"/>
            </c:ext>
          </c:extLst>
        </c:ser>
        <c:dLbls>
          <c:showLegendKey val="0"/>
          <c:showVal val="0"/>
          <c:showCatName val="0"/>
          <c:showSerName val="0"/>
          <c:showPercent val="0"/>
          <c:showBubbleSize val="0"/>
        </c:dLbls>
        <c:gapWidth val="150"/>
        <c:axId val="207361336"/>
        <c:axId val="20736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C3E0-4FAD-A754-ED29F2802A57}"/>
            </c:ext>
          </c:extLst>
        </c:ser>
        <c:dLbls>
          <c:showLegendKey val="0"/>
          <c:showVal val="0"/>
          <c:showCatName val="0"/>
          <c:showSerName val="0"/>
          <c:showPercent val="0"/>
          <c:showBubbleSize val="0"/>
        </c:dLbls>
        <c:marker val="1"/>
        <c:smooth val="0"/>
        <c:axId val="207361336"/>
        <c:axId val="207361728"/>
      </c:lineChart>
      <c:dateAx>
        <c:axId val="207361336"/>
        <c:scaling>
          <c:orientation val="minMax"/>
        </c:scaling>
        <c:delete val="1"/>
        <c:axPos val="b"/>
        <c:numFmt formatCode="ge" sourceLinked="1"/>
        <c:majorTickMark val="none"/>
        <c:minorTickMark val="none"/>
        <c:tickLblPos val="none"/>
        <c:crossAx val="207361728"/>
        <c:crosses val="autoZero"/>
        <c:auto val="1"/>
        <c:lblOffset val="100"/>
        <c:baseTimeUnit val="years"/>
      </c:dateAx>
      <c:valAx>
        <c:axId val="2073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6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58.06</c:v>
                </c:pt>
                <c:pt idx="1">
                  <c:v>61.42</c:v>
                </c:pt>
                <c:pt idx="2">
                  <c:v>67.069999999999993</c:v>
                </c:pt>
                <c:pt idx="3">
                  <c:v>73.25</c:v>
                </c:pt>
                <c:pt idx="4">
                  <c:v>77.569999999999993</c:v>
                </c:pt>
              </c:numCache>
            </c:numRef>
          </c:val>
          <c:extLst xmlns:c16r2="http://schemas.microsoft.com/office/drawing/2015/06/chart">
            <c:ext xmlns:c16="http://schemas.microsoft.com/office/drawing/2014/chart" uri="{C3380CC4-5D6E-409C-BE32-E72D297353CC}">
              <c16:uniqueId val="{00000000-CE2A-4487-ABDA-29924E031365}"/>
            </c:ext>
          </c:extLst>
        </c:ser>
        <c:dLbls>
          <c:showLegendKey val="0"/>
          <c:showVal val="0"/>
          <c:showCatName val="0"/>
          <c:showSerName val="0"/>
          <c:showPercent val="0"/>
          <c:showBubbleSize val="0"/>
        </c:dLbls>
        <c:gapWidth val="150"/>
        <c:axId val="207178176"/>
        <c:axId val="20717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2A-4487-ABDA-29924E031365}"/>
            </c:ext>
          </c:extLst>
        </c:ser>
        <c:dLbls>
          <c:showLegendKey val="0"/>
          <c:showVal val="0"/>
          <c:showCatName val="0"/>
          <c:showSerName val="0"/>
          <c:showPercent val="0"/>
          <c:showBubbleSize val="0"/>
        </c:dLbls>
        <c:marker val="1"/>
        <c:smooth val="0"/>
        <c:axId val="207178176"/>
        <c:axId val="207179264"/>
      </c:lineChart>
      <c:dateAx>
        <c:axId val="207178176"/>
        <c:scaling>
          <c:orientation val="minMax"/>
        </c:scaling>
        <c:delete val="1"/>
        <c:axPos val="b"/>
        <c:numFmt formatCode="ge" sourceLinked="1"/>
        <c:majorTickMark val="none"/>
        <c:minorTickMark val="none"/>
        <c:tickLblPos val="none"/>
        <c:crossAx val="207179264"/>
        <c:crosses val="autoZero"/>
        <c:auto val="1"/>
        <c:lblOffset val="100"/>
        <c:baseTimeUnit val="years"/>
      </c:dateAx>
      <c:valAx>
        <c:axId val="2071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BD-49F1-863D-7CC45A00C906}"/>
            </c:ext>
          </c:extLst>
        </c:ser>
        <c:dLbls>
          <c:showLegendKey val="0"/>
          <c:showVal val="0"/>
          <c:showCatName val="0"/>
          <c:showSerName val="0"/>
          <c:showPercent val="0"/>
          <c:showBubbleSize val="0"/>
        </c:dLbls>
        <c:gapWidth val="150"/>
        <c:axId val="206669000"/>
        <c:axId val="20680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BD-49F1-863D-7CC45A00C906}"/>
            </c:ext>
          </c:extLst>
        </c:ser>
        <c:dLbls>
          <c:showLegendKey val="0"/>
          <c:showVal val="0"/>
          <c:showCatName val="0"/>
          <c:showSerName val="0"/>
          <c:showPercent val="0"/>
          <c:showBubbleSize val="0"/>
        </c:dLbls>
        <c:marker val="1"/>
        <c:smooth val="0"/>
        <c:axId val="206669000"/>
        <c:axId val="206805416"/>
      </c:lineChart>
      <c:dateAx>
        <c:axId val="206669000"/>
        <c:scaling>
          <c:orientation val="minMax"/>
        </c:scaling>
        <c:delete val="1"/>
        <c:axPos val="b"/>
        <c:numFmt formatCode="ge" sourceLinked="1"/>
        <c:majorTickMark val="none"/>
        <c:minorTickMark val="none"/>
        <c:tickLblPos val="none"/>
        <c:crossAx val="206805416"/>
        <c:crosses val="autoZero"/>
        <c:auto val="1"/>
        <c:lblOffset val="100"/>
        <c:baseTimeUnit val="years"/>
      </c:dateAx>
      <c:valAx>
        <c:axId val="20680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6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5D-45B2-B365-99B6AB2154DC}"/>
            </c:ext>
          </c:extLst>
        </c:ser>
        <c:dLbls>
          <c:showLegendKey val="0"/>
          <c:showVal val="0"/>
          <c:showCatName val="0"/>
          <c:showSerName val="0"/>
          <c:showPercent val="0"/>
          <c:showBubbleSize val="0"/>
        </c:dLbls>
        <c:gapWidth val="150"/>
        <c:axId val="206825496"/>
        <c:axId val="20687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5D-45B2-B365-99B6AB2154DC}"/>
            </c:ext>
          </c:extLst>
        </c:ser>
        <c:dLbls>
          <c:showLegendKey val="0"/>
          <c:showVal val="0"/>
          <c:showCatName val="0"/>
          <c:showSerName val="0"/>
          <c:showPercent val="0"/>
          <c:showBubbleSize val="0"/>
        </c:dLbls>
        <c:marker val="1"/>
        <c:smooth val="0"/>
        <c:axId val="206825496"/>
        <c:axId val="206873240"/>
      </c:lineChart>
      <c:dateAx>
        <c:axId val="206825496"/>
        <c:scaling>
          <c:orientation val="minMax"/>
        </c:scaling>
        <c:delete val="1"/>
        <c:axPos val="b"/>
        <c:numFmt formatCode="ge" sourceLinked="1"/>
        <c:majorTickMark val="none"/>
        <c:minorTickMark val="none"/>
        <c:tickLblPos val="none"/>
        <c:crossAx val="206873240"/>
        <c:crosses val="autoZero"/>
        <c:auto val="1"/>
        <c:lblOffset val="100"/>
        <c:baseTimeUnit val="years"/>
      </c:dateAx>
      <c:valAx>
        <c:axId val="20687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2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E8-4703-A896-B51D6BE884AC}"/>
            </c:ext>
          </c:extLst>
        </c:ser>
        <c:dLbls>
          <c:showLegendKey val="0"/>
          <c:showVal val="0"/>
          <c:showCatName val="0"/>
          <c:showSerName val="0"/>
          <c:showPercent val="0"/>
          <c:showBubbleSize val="0"/>
        </c:dLbls>
        <c:gapWidth val="150"/>
        <c:axId val="206874416"/>
        <c:axId val="20687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E8-4703-A896-B51D6BE884AC}"/>
            </c:ext>
          </c:extLst>
        </c:ser>
        <c:dLbls>
          <c:showLegendKey val="0"/>
          <c:showVal val="0"/>
          <c:showCatName val="0"/>
          <c:showSerName val="0"/>
          <c:showPercent val="0"/>
          <c:showBubbleSize val="0"/>
        </c:dLbls>
        <c:marker val="1"/>
        <c:smooth val="0"/>
        <c:axId val="206874416"/>
        <c:axId val="206874808"/>
      </c:lineChart>
      <c:dateAx>
        <c:axId val="206874416"/>
        <c:scaling>
          <c:orientation val="minMax"/>
        </c:scaling>
        <c:delete val="1"/>
        <c:axPos val="b"/>
        <c:numFmt formatCode="ge" sourceLinked="1"/>
        <c:majorTickMark val="none"/>
        <c:minorTickMark val="none"/>
        <c:tickLblPos val="none"/>
        <c:crossAx val="206874808"/>
        <c:crosses val="autoZero"/>
        <c:auto val="1"/>
        <c:lblOffset val="100"/>
        <c:baseTimeUnit val="years"/>
      </c:dateAx>
      <c:valAx>
        <c:axId val="20687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7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5C-47F0-8BBB-D4963271C56B}"/>
            </c:ext>
          </c:extLst>
        </c:ser>
        <c:dLbls>
          <c:showLegendKey val="0"/>
          <c:showVal val="0"/>
          <c:showCatName val="0"/>
          <c:showSerName val="0"/>
          <c:showPercent val="0"/>
          <c:showBubbleSize val="0"/>
        </c:dLbls>
        <c:gapWidth val="150"/>
        <c:axId val="206875984"/>
        <c:axId val="20687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5C-47F0-8BBB-D4963271C56B}"/>
            </c:ext>
          </c:extLst>
        </c:ser>
        <c:dLbls>
          <c:showLegendKey val="0"/>
          <c:showVal val="0"/>
          <c:showCatName val="0"/>
          <c:showSerName val="0"/>
          <c:showPercent val="0"/>
          <c:showBubbleSize val="0"/>
        </c:dLbls>
        <c:marker val="1"/>
        <c:smooth val="0"/>
        <c:axId val="206875984"/>
        <c:axId val="206876376"/>
      </c:lineChart>
      <c:dateAx>
        <c:axId val="206875984"/>
        <c:scaling>
          <c:orientation val="minMax"/>
        </c:scaling>
        <c:delete val="1"/>
        <c:axPos val="b"/>
        <c:numFmt formatCode="ge" sourceLinked="1"/>
        <c:majorTickMark val="none"/>
        <c:minorTickMark val="none"/>
        <c:tickLblPos val="none"/>
        <c:crossAx val="206876376"/>
        <c:crosses val="autoZero"/>
        <c:auto val="1"/>
        <c:lblOffset val="100"/>
        <c:baseTimeUnit val="years"/>
      </c:dateAx>
      <c:valAx>
        <c:axId val="20687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7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1385.1</c:v>
                </c:pt>
                <c:pt idx="1">
                  <c:v>1602.04</c:v>
                </c:pt>
                <c:pt idx="2">
                  <c:v>2424.5300000000002</c:v>
                </c:pt>
                <c:pt idx="3">
                  <c:v>2746.74</c:v>
                </c:pt>
                <c:pt idx="4">
                  <c:v>2142.4899999999998</c:v>
                </c:pt>
              </c:numCache>
            </c:numRef>
          </c:val>
          <c:extLst xmlns:c16r2="http://schemas.microsoft.com/office/drawing/2015/06/chart">
            <c:ext xmlns:c16="http://schemas.microsoft.com/office/drawing/2014/chart" uri="{C3380CC4-5D6E-409C-BE32-E72D297353CC}">
              <c16:uniqueId val="{00000000-FA9A-4FD1-81FC-2DE7E9919538}"/>
            </c:ext>
          </c:extLst>
        </c:ser>
        <c:dLbls>
          <c:showLegendKey val="0"/>
          <c:showVal val="0"/>
          <c:showCatName val="0"/>
          <c:showSerName val="0"/>
          <c:showPercent val="0"/>
          <c:showBubbleSize val="0"/>
        </c:dLbls>
        <c:gapWidth val="150"/>
        <c:axId val="207284632"/>
        <c:axId val="20728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FA9A-4FD1-81FC-2DE7E9919538}"/>
            </c:ext>
          </c:extLst>
        </c:ser>
        <c:dLbls>
          <c:showLegendKey val="0"/>
          <c:showVal val="0"/>
          <c:showCatName val="0"/>
          <c:showSerName val="0"/>
          <c:showPercent val="0"/>
          <c:showBubbleSize val="0"/>
        </c:dLbls>
        <c:marker val="1"/>
        <c:smooth val="0"/>
        <c:axId val="207284632"/>
        <c:axId val="207285024"/>
      </c:lineChart>
      <c:dateAx>
        <c:axId val="207284632"/>
        <c:scaling>
          <c:orientation val="minMax"/>
        </c:scaling>
        <c:delete val="1"/>
        <c:axPos val="b"/>
        <c:numFmt formatCode="ge" sourceLinked="1"/>
        <c:majorTickMark val="none"/>
        <c:minorTickMark val="none"/>
        <c:tickLblPos val="none"/>
        <c:crossAx val="207285024"/>
        <c:crosses val="autoZero"/>
        <c:auto val="1"/>
        <c:lblOffset val="100"/>
        <c:baseTimeUnit val="years"/>
      </c:dateAx>
      <c:valAx>
        <c:axId val="20728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8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62.25</c:v>
                </c:pt>
                <c:pt idx="1">
                  <c:v>60.89</c:v>
                </c:pt>
                <c:pt idx="2">
                  <c:v>53.12</c:v>
                </c:pt>
                <c:pt idx="3">
                  <c:v>59.71</c:v>
                </c:pt>
                <c:pt idx="4">
                  <c:v>89.48</c:v>
                </c:pt>
              </c:numCache>
            </c:numRef>
          </c:val>
          <c:extLst xmlns:c16r2="http://schemas.microsoft.com/office/drawing/2015/06/chart">
            <c:ext xmlns:c16="http://schemas.microsoft.com/office/drawing/2014/chart" uri="{C3380CC4-5D6E-409C-BE32-E72D297353CC}">
              <c16:uniqueId val="{00000000-2C2B-437D-9642-C2D4294847DE}"/>
            </c:ext>
          </c:extLst>
        </c:ser>
        <c:dLbls>
          <c:showLegendKey val="0"/>
          <c:showVal val="0"/>
          <c:showCatName val="0"/>
          <c:showSerName val="0"/>
          <c:showPercent val="0"/>
          <c:showBubbleSize val="0"/>
        </c:dLbls>
        <c:gapWidth val="150"/>
        <c:axId val="207286200"/>
        <c:axId val="20728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2C2B-437D-9642-C2D4294847DE}"/>
            </c:ext>
          </c:extLst>
        </c:ser>
        <c:dLbls>
          <c:showLegendKey val="0"/>
          <c:showVal val="0"/>
          <c:showCatName val="0"/>
          <c:showSerName val="0"/>
          <c:showPercent val="0"/>
          <c:showBubbleSize val="0"/>
        </c:dLbls>
        <c:marker val="1"/>
        <c:smooth val="0"/>
        <c:axId val="207286200"/>
        <c:axId val="207286592"/>
      </c:lineChart>
      <c:dateAx>
        <c:axId val="207286200"/>
        <c:scaling>
          <c:orientation val="minMax"/>
        </c:scaling>
        <c:delete val="1"/>
        <c:axPos val="b"/>
        <c:numFmt formatCode="ge" sourceLinked="1"/>
        <c:majorTickMark val="none"/>
        <c:minorTickMark val="none"/>
        <c:tickLblPos val="none"/>
        <c:crossAx val="207286592"/>
        <c:crosses val="autoZero"/>
        <c:auto val="1"/>
        <c:lblOffset val="100"/>
        <c:baseTimeUnit val="years"/>
      </c:dateAx>
      <c:valAx>
        <c:axId val="2072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8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259.58999999999997</c:v>
                </c:pt>
                <c:pt idx="1">
                  <c:v>271.76</c:v>
                </c:pt>
                <c:pt idx="2">
                  <c:v>311.77999999999997</c:v>
                </c:pt>
                <c:pt idx="3">
                  <c:v>190.98</c:v>
                </c:pt>
                <c:pt idx="4">
                  <c:v>150</c:v>
                </c:pt>
              </c:numCache>
            </c:numRef>
          </c:val>
          <c:extLst xmlns:c16r2="http://schemas.microsoft.com/office/drawing/2015/06/chart">
            <c:ext xmlns:c16="http://schemas.microsoft.com/office/drawing/2014/chart" uri="{C3380CC4-5D6E-409C-BE32-E72D297353CC}">
              <c16:uniqueId val="{00000000-E65F-4589-A0CC-C05875FC60FC}"/>
            </c:ext>
          </c:extLst>
        </c:ser>
        <c:dLbls>
          <c:showLegendKey val="0"/>
          <c:showVal val="0"/>
          <c:showCatName val="0"/>
          <c:showSerName val="0"/>
          <c:showPercent val="0"/>
          <c:showBubbleSize val="0"/>
        </c:dLbls>
        <c:gapWidth val="150"/>
        <c:axId val="207287768"/>
        <c:axId val="20735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E65F-4589-A0CC-C05875FC60FC}"/>
            </c:ext>
          </c:extLst>
        </c:ser>
        <c:dLbls>
          <c:showLegendKey val="0"/>
          <c:showVal val="0"/>
          <c:showCatName val="0"/>
          <c:showSerName val="0"/>
          <c:showPercent val="0"/>
          <c:showBubbleSize val="0"/>
        </c:dLbls>
        <c:marker val="1"/>
        <c:smooth val="0"/>
        <c:axId val="207287768"/>
        <c:axId val="207358592"/>
      </c:lineChart>
      <c:dateAx>
        <c:axId val="207287768"/>
        <c:scaling>
          <c:orientation val="minMax"/>
        </c:scaling>
        <c:delete val="1"/>
        <c:axPos val="b"/>
        <c:numFmt formatCode="ge" sourceLinked="1"/>
        <c:majorTickMark val="none"/>
        <c:minorTickMark val="none"/>
        <c:tickLblPos val="none"/>
        <c:crossAx val="207358592"/>
        <c:crosses val="autoZero"/>
        <c:auto val="1"/>
        <c:lblOffset val="100"/>
        <c:baseTimeUnit val="years"/>
      </c:dateAx>
      <c:valAx>
        <c:axId val="2073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8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C5" sqref="B2:BZ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御船町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17183</v>
      </c>
      <c r="AM8" s="49"/>
      <c r="AN8" s="49"/>
      <c r="AO8" s="49"/>
      <c r="AP8" s="49"/>
      <c r="AQ8" s="49"/>
      <c r="AR8" s="49"/>
      <c r="AS8" s="49"/>
      <c r="AT8" s="44">
        <f>データ!T6</f>
        <v>99.03</v>
      </c>
      <c r="AU8" s="44"/>
      <c r="AV8" s="44"/>
      <c r="AW8" s="44"/>
      <c r="AX8" s="44"/>
      <c r="AY8" s="44"/>
      <c r="AZ8" s="44"/>
      <c r="BA8" s="44"/>
      <c r="BB8" s="44">
        <f>データ!U6</f>
        <v>173.51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49.57</v>
      </c>
      <c r="Q10" s="44"/>
      <c r="R10" s="44"/>
      <c r="S10" s="44"/>
      <c r="T10" s="44"/>
      <c r="U10" s="44"/>
      <c r="V10" s="44"/>
      <c r="W10" s="44">
        <f>データ!Q6</f>
        <v>94.42</v>
      </c>
      <c r="X10" s="44"/>
      <c r="Y10" s="44"/>
      <c r="Z10" s="44"/>
      <c r="AA10" s="44"/>
      <c r="AB10" s="44"/>
      <c r="AC10" s="44"/>
      <c r="AD10" s="49">
        <f>データ!R6</f>
        <v>3180</v>
      </c>
      <c r="AE10" s="49"/>
      <c r="AF10" s="49"/>
      <c r="AG10" s="49"/>
      <c r="AH10" s="49"/>
      <c r="AI10" s="49"/>
      <c r="AJ10" s="49"/>
      <c r="AK10" s="2"/>
      <c r="AL10" s="49">
        <f>データ!V6</f>
        <v>8453</v>
      </c>
      <c r="AM10" s="49"/>
      <c r="AN10" s="49"/>
      <c r="AO10" s="49"/>
      <c r="AP10" s="49"/>
      <c r="AQ10" s="49"/>
      <c r="AR10" s="49"/>
      <c r="AS10" s="49"/>
      <c r="AT10" s="44">
        <f>データ!W6</f>
        <v>2.71</v>
      </c>
      <c r="AU10" s="44"/>
      <c r="AV10" s="44"/>
      <c r="AW10" s="44"/>
      <c r="AX10" s="44"/>
      <c r="AY10" s="44"/>
      <c r="AZ10" s="44"/>
      <c r="BA10" s="44"/>
      <c r="BB10" s="44">
        <f>データ!X6</f>
        <v>3119.19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57</v>
      </c>
      <c r="N86" s="25" t="s">
        <v>57</v>
      </c>
      <c r="O86" s="25" t="str">
        <f>データ!EO6</f>
        <v>【0.23】</v>
      </c>
    </row>
  </sheetData>
  <sheetProtection algorithmName="SHA-512" hashValue="78TrBs+7yZjILuuJ343noziqsyCf7ZxU3vDMfQuIflsh9LvmhxstF/CT/GKtFQStEToCkMkiR4EYx7SFtP463A==" saltValue="dEP82O7HtdDpDgNZPV82z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434418</v>
      </c>
      <c r="D6" s="32">
        <f t="shared" si="3"/>
        <v>47</v>
      </c>
      <c r="E6" s="32">
        <f t="shared" si="3"/>
        <v>17</v>
      </c>
      <c r="F6" s="32">
        <f t="shared" si="3"/>
        <v>1</v>
      </c>
      <c r="G6" s="32">
        <f t="shared" si="3"/>
        <v>0</v>
      </c>
      <c r="H6" s="32" t="str">
        <f t="shared" si="3"/>
        <v>熊本県　御船町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49.57</v>
      </c>
      <c r="Q6" s="33">
        <f t="shared" si="3"/>
        <v>94.42</v>
      </c>
      <c r="R6" s="33">
        <f t="shared" si="3"/>
        <v>3180</v>
      </c>
      <c r="S6" s="33">
        <f t="shared" si="3"/>
        <v>17183</v>
      </c>
      <c r="T6" s="33">
        <f t="shared" si="3"/>
        <v>99.03</v>
      </c>
      <c r="U6" s="33">
        <f t="shared" si="3"/>
        <v>173.51</v>
      </c>
      <c r="V6" s="33">
        <f t="shared" si="3"/>
        <v>8453</v>
      </c>
      <c r="W6" s="33">
        <f t="shared" si="3"/>
        <v>2.71</v>
      </c>
      <c r="X6" s="33">
        <f t="shared" si="3"/>
        <v>3119.19</v>
      </c>
      <c r="Y6" s="34">
        <f>IF(Y7="",NA(),Y7)</f>
        <v>58.06</v>
      </c>
      <c r="Z6" s="34">
        <f t="shared" ref="Z6:AH6" si="4">IF(Z7="",NA(),Z7)</f>
        <v>61.42</v>
      </c>
      <c r="AA6" s="34">
        <f t="shared" si="4"/>
        <v>67.069999999999993</v>
      </c>
      <c r="AB6" s="34">
        <f t="shared" si="4"/>
        <v>73.25</v>
      </c>
      <c r="AC6" s="34">
        <f t="shared" si="4"/>
        <v>77.569999999999993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1385.1</v>
      </c>
      <c r="BG6" s="34">
        <f t="shared" ref="BG6:BO6" si="7">IF(BG7="",NA(),BG7)</f>
        <v>1602.04</v>
      </c>
      <c r="BH6" s="34">
        <f t="shared" si="7"/>
        <v>2424.5300000000002</v>
      </c>
      <c r="BI6" s="34">
        <f t="shared" si="7"/>
        <v>2746.74</v>
      </c>
      <c r="BJ6" s="34">
        <f t="shared" si="7"/>
        <v>2142.4899999999998</v>
      </c>
      <c r="BK6" s="34">
        <f t="shared" si="7"/>
        <v>1209.95</v>
      </c>
      <c r="BL6" s="34">
        <f t="shared" si="7"/>
        <v>1136.5</v>
      </c>
      <c r="BM6" s="34">
        <f t="shared" si="7"/>
        <v>1118.56</v>
      </c>
      <c r="BN6" s="34">
        <f t="shared" si="7"/>
        <v>1111.31</v>
      </c>
      <c r="BO6" s="34">
        <f t="shared" si="7"/>
        <v>966.33</v>
      </c>
      <c r="BP6" s="33" t="str">
        <f>IF(BP7="","",IF(BP7="-","【-】","【"&amp;SUBSTITUTE(TEXT(BP7,"#,##0.00"),"-","△")&amp;"】"))</f>
        <v>【707.33】</v>
      </c>
      <c r="BQ6" s="34">
        <f>IF(BQ7="",NA(),BQ7)</f>
        <v>62.25</v>
      </c>
      <c r="BR6" s="34">
        <f t="shared" ref="BR6:BZ6" si="8">IF(BR7="",NA(),BR7)</f>
        <v>60.89</v>
      </c>
      <c r="BS6" s="34">
        <f t="shared" si="8"/>
        <v>53.12</v>
      </c>
      <c r="BT6" s="34">
        <f t="shared" si="8"/>
        <v>59.71</v>
      </c>
      <c r="BU6" s="34">
        <f t="shared" si="8"/>
        <v>89.48</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259.58999999999997</v>
      </c>
      <c r="CC6" s="34">
        <f t="shared" ref="CC6:CK6" si="9">IF(CC7="",NA(),CC7)</f>
        <v>271.76</v>
      </c>
      <c r="CD6" s="34">
        <f t="shared" si="9"/>
        <v>311.77999999999997</v>
      </c>
      <c r="CE6" s="34">
        <f t="shared" si="9"/>
        <v>190.98</v>
      </c>
      <c r="CF6" s="34">
        <f t="shared" si="9"/>
        <v>150</v>
      </c>
      <c r="CG6" s="34">
        <f t="shared" si="9"/>
        <v>220.67</v>
      </c>
      <c r="CH6" s="34">
        <f t="shared" si="9"/>
        <v>217.82</v>
      </c>
      <c r="CI6" s="34">
        <f t="shared" si="9"/>
        <v>215.28</v>
      </c>
      <c r="CJ6" s="34">
        <f t="shared" si="9"/>
        <v>207.96</v>
      </c>
      <c r="CK6" s="34">
        <f t="shared" si="9"/>
        <v>194.31</v>
      </c>
      <c r="CL6" s="33" t="str">
        <f>IF(CL7="","",IF(CL7="-","【-】","【"&amp;SUBSTITUTE(TEXT(CL7,"#,##0.00"),"-","△")&amp;"】"))</f>
        <v>【136.39】</v>
      </c>
      <c r="CM6" s="34">
        <f>IF(CM7="",NA(),CM7)</f>
        <v>44.71</v>
      </c>
      <c r="CN6" s="34">
        <f t="shared" ref="CN6:CV6" si="10">IF(CN7="",NA(),CN7)</f>
        <v>44.42</v>
      </c>
      <c r="CO6" s="34">
        <f t="shared" si="10"/>
        <v>46.14</v>
      </c>
      <c r="CP6" s="34">
        <f t="shared" si="10"/>
        <v>49.01</v>
      </c>
      <c r="CQ6" s="34">
        <f t="shared" si="10"/>
        <v>54.22</v>
      </c>
      <c r="CR6" s="34">
        <f t="shared" si="10"/>
        <v>55.81</v>
      </c>
      <c r="CS6" s="34">
        <f t="shared" si="10"/>
        <v>54.44</v>
      </c>
      <c r="CT6" s="34">
        <f t="shared" si="10"/>
        <v>54.67</v>
      </c>
      <c r="CU6" s="34">
        <f t="shared" si="10"/>
        <v>53.51</v>
      </c>
      <c r="CV6" s="34">
        <f t="shared" si="10"/>
        <v>53.5</v>
      </c>
      <c r="CW6" s="33" t="str">
        <f>IF(CW7="","",IF(CW7="-","【-】","【"&amp;SUBSTITUTE(TEXT(CW7,"#,##0.00"),"-","△")&amp;"】"))</f>
        <v>【60.13】</v>
      </c>
      <c r="CX6" s="34">
        <f>IF(CX7="",NA(),CX7)</f>
        <v>80.42</v>
      </c>
      <c r="CY6" s="34">
        <f t="shared" ref="CY6:DG6" si="11">IF(CY7="",NA(),CY7)</f>
        <v>81.510000000000005</v>
      </c>
      <c r="CZ6" s="34">
        <f t="shared" si="11"/>
        <v>80.08</v>
      </c>
      <c r="DA6" s="34">
        <f t="shared" si="11"/>
        <v>78.97</v>
      </c>
      <c r="DB6" s="34">
        <f t="shared" si="11"/>
        <v>81.790000000000006</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434418</v>
      </c>
      <c r="D7" s="36">
        <v>47</v>
      </c>
      <c r="E7" s="36">
        <v>17</v>
      </c>
      <c r="F7" s="36">
        <v>1</v>
      </c>
      <c r="G7" s="36">
        <v>0</v>
      </c>
      <c r="H7" s="36" t="s">
        <v>110</v>
      </c>
      <c r="I7" s="36" t="s">
        <v>111</v>
      </c>
      <c r="J7" s="36" t="s">
        <v>112</v>
      </c>
      <c r="K7" s="36" t="s">
        <v>113</v>
      </c>
      <c r="L7" s="36" t="s">
        <v>114</v>
      </c>
      <c r="M7" s="36" t="s">
        <v>115</v>
      </c>
      <c r="N7" s="37" t="s">
        <v>116</v>
      </c>
      <c r="O7" s="37" t="s">
        <v>117</v>
      </c>
      <c r="P7" s="37">
        <v>49.57</v>
      </c>
      <c r="Q7" s="37">
        <v>94.42</v>
      </c>
      <c r="R7" s="37">
        <v>3180</v>
      </c>
      <c r="S7" s="37">
        <v>17183</v>
      </c>
      <c r="T7" s="37">
        <v>99.03</v>
      </c>
      <c r="U7" s="37">
        <v>173.51</v>
      </c>
      <c r="V7" s="37">
        <v>8453</v>
      </c>
      <c r="W7" s="37">
        <v>2.71</v>
      </c>
      <c r="X7" s="37">
        <v>3119.19</v>
      </c>
      <c r="Y7" s="37">
        <v>58.06</v>
      </c>
      <c r="Z7" s="37">
        <v>61.42</v>
      </c>
      <c r="AA7" s="37">
        <v>67.069999999999993</v>
      </c>
      <c r="AB7" s="37">
        <v>73.25</v>
      </c>
      <c r="AC7" s="37">
        <v>77.569999999999993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1385.1</v>
      </c>
      <c r="BG7" s="37">
        <v>1602.04</v>
      </c>
      <c r="BH7" s="37">
        <v>2424.5300000000002</v>
      </c>
      <c r="BI7" s="37">
        <v>2746.74</v>
      </c>
      <c r="BJ7" s="37">
        <v>2142.4899999999998</v>
      </c>
      <c r="BK7" s="37">
        <v>1209.95</v>
      </c>
      <c r="BL7" s="37">
        <v>1136.5</v>
      </c>
      <c r="BM7" s="37">
        <v>1118.56</v>
      </c>
      <c r="BN7" s="37">
        <v>1111.31</v>
      </c>
      <c r="BO7" s="37">
        <v>966.33</v>
      </c>
      <c r="BP7" s="37">
        <v>707.33</v>
      </c>
      <c r="BQ7" s="37">
        <v>62.25</v>
      </c>
      <c r="BR7" s="37">
        <v>60.89</v>
      </c>
      <c r="BS7" s="37">
        <v>53.12</v>
      </c>
      <c r="BT7" s="37">
        <v>59.71</v>
      </c>
      <c r="BU7" s="37">
        <v>89.48</v>
      </c>
      <c r="BV7" s="37">
        <v>69.48</v>
      </c>
      <c r="BW7" s="37">
        <v>71.650000000000006</v>
      </c>
      <c r="BX7" s="37">
        <v>72.33</v>
      </c>
      <c r="BY7" s="37">
        <v>75.540000000000006</v>
      </c>
      <c r="BZ7" s="37">
        <v>81.739999999999995</v>
      </c>
      <c r="CA7" s="37">
        <v>101.26</v>
      </c>
      <c r="CB7" s="37">
        <v>259.58999999999997</v>
      </c>
      <c r="CC7" s="37">
        <v>271.76</v>
      </c>
      <c r="CD7" s="37">
        <v>311.77999999999997</v>
      </c>
      <c r="CE7" s="37">
        <v>190.98</v>
      </c>
      <c r="CF7" s="37">
        <v>150</v>
      </c>
      <c r="CG7" s="37">
        <v>220.67</v>
      </c>
      <c r="CH7" s="37">
        <v>217.82</v>
      </c>
      <c r="CI7" s="37">
        <v>215.28</v>
      </c>
      <c r="CJ7" s="37">
        <v>207.96</v>
      </c>
      <c r="CK7" s="37">
        <v>194.31</v>
      </c>
      <c r="CL7" s="37">
        <v>136.38999999999999</v>
      </c>
      <c r="CM7" s="37">
        <v>44.71</v>
      </c>
      <c r="CN7" s="37">
        <v>44.42</v>
      </c>
      <c r="CO7" s="37">
        <v>46.14</v>
      </c>
      <c r="CP7" s="37">
        <v>49.01</v>
      </c>
      <c r="CQ7" s="37">
        <v>54.22</v>
      </c>
      <c r="CR7" s="37">
        <v>55.81</v>
      </c>
      <c r="CS7" s="37">
        <v>54.44</v>
      </c>
      <c r="CT7" s="37">
        <v>54.67</v>
      </c>
      <c r="CU7" s="37">
        <v>53.51</v>
      </c>
      <c r="CV7" s="37">
        <v>53.5</v>
      </c>
      <c r="CW7" s="37">
        <v>60.13</v>
      </c>
      <c r="CX7" s="37">
        <v>80.42</v>
      </c>
      <c r="CY7" s="37">
        <v>81.510000000000005</v>
      </c>
      <c r="CZ7" s="37">
        <v>80.08</v>
      </c>
      <c r="DA7" s="37">
        <v>78.97</v>
      </c>
      <c r="DB7" s="37">
        <v>81.790000000000006</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2019-01-23T08:10:55Z</cp:lastPrinted>
  <dcterms:created xsi:type="dcterms:W3CDTF">2018-12-03T09:08:32Z</dcterms:created>
  <dcterms:modified xsi:type="dcterms:W3CDTF">2019-01-23T08:10:57Z</dcterms:modified>
  <cp:category/>
</cp:coreProperties>
</file>