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oxYD3KR8oyiny8XTFGHm2SEXL4Q+Yw9pqVSKe6ugDp3mElLravfF/Q9EzA+b74PFtqYRkNrchOvwanAe5jYSGQ==" workbookSaltValue="d4WxxmnI5jrHmk7FXQJdMA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P10" i="4"/>
  <c r="I10" i="4"/>
  <c r="AT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<sst xmlns="http://schemas.openxmlformats.org/spreadsheetml/2006/main" count="240" uniqueCount="126">
  <si>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</si>
  <si>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</si>
  <si>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</si>
  <si>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</si>
  <si>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</si>
  <si>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</si>
  <si>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</si>
  <si>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</si>
  <si>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</si>
  <si>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</si>
  <si>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</si>
  <si>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</si>
  <si>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</si>
  <si>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</si>
  <si>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</si>
  <si>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</si>
  <si>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</si>
  <si>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</si>
  <si>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</si>
  <si>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</si>
  <si>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</si>
  <si>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</si>
  <si>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</si>
  <si>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</si>
  <si>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</si>
  <si>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</si>
  <si>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</si>
  <si>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</si>
  <si>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</si>
  <si>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</si>
  <si>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</si>
  <si>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</si>
  <si>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</si>
  <si>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</si>
  <si>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</si>
  <si>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</si>
  <si>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</si>
  <si>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</si>
  <si>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</si>
  <si>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</si>
  <si>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</si>
  <si>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</si>
  <si>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</si>
  <si>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</si>
  <si>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</si>
  <si>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</si>
  <si>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</si>
  <si>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</si>
  <si>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</si>
  <si>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</si>
  <si>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</si>
  <si>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</si>
  <si>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</si>
  <si>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</si>
  <si>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</si>
  <si>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</si>
  <si>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</si>
  <si>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</si>
  <si>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</si>
  <si>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</si>
  <si>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</si>
  <si>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</si>
  <si>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</si>
  <si>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</si>
  <si>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</si>
  <si>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</si>
  <si>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</si>
  <si>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</si>
  <si>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</si>
  <si>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</si>
  <si>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</si>
  <si>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</si>
  <si>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</si>
  <si>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</si>
  <si>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</si>
  <si>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</si>
  <si>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</si>
  <si>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</si>
  <si>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</si>
  <si>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</si>
  <si>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</si>
  <si>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</si>
  <si>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</si>
  <si>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</si>
  <si>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</si>
  <si>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</si>
  <si>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</si>
  <si>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</si>
  <si>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</si>
  <si>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</si>
  <si>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</si>
  <si>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</si>
  <si>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</si>
  <si>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</si>
  <si>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</si>
  <si>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</si>
  <si>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</si>
  <si>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</si>
  <si>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</si>
  <si>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</si>
  <si>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</si>
  <si>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</si>
  <si>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</si>
  <si>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</si>
  <si>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</si>
  <si>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</si>
  <si>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</si>
  <si>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</si>
  <si>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</si>
  <si>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</si>
  <si>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大津町</t>
  </si>
  <si>
    <t>法非適用</t>
  </si>
  <si>
    <t>下水道事業</t>
  </si>
  <si>
    <t>公共下水道</t>
  </si>
  <si>
    <t>Cc2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</si>
  <si>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</si>
  <si>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</si>
  <si>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</si>
  <si>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</si>
  <si>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</si>
  <si>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</si>
  <si>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</si>
  <si>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</si>
  <si>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平成元年度に供用開始し、平成２３年度に長寿命化計画を策定し順次処理場・ポンプ場・汚水管渠等の改築更新を行っている。
　今後は、定期的に点検調査を行い、平成３１年度までにストックマネジメント計画を策定し、緊急性等の優先順位をつけ効率的な老朽化対策を図り、安心・安全の確保に努める。　　</t>
    <phoneticPr fontId="4"/>
  </si>
  <si>
    <t>維持管理と改築更新、経営の効率化と健全化を図るため、２０２０年からの公営企業会計移行の準備を進めている。
　今後は、更なる経費削減及び更新投資等に充てる財源を確保するため、引き続き包括的民間委託、戸別訪問による水洗化促進、また、料金の見直しに取り組み、経営の効率化を図っていかなければならない。
　経営戦略については、２０２０年までに策定予定である。</t>
    <rPh sb="30" eb="31">
      <t>ネン</t>
    </rPh>
    <rPh sb="163" eb="164">
      <t>ネン</t>
    </rPh>
    <phoneticPr fontId="4"/>
  </si>
  <si>
    <r>
      <t>　平成２８年の熊本地震の影響により、悪化していた率は、全体的に回復傾向にある。
①収益的収支比率　⑤経費回収率
　熊本地震により減収していた使用料は、工場等の復旧</t>
    </r>
    <r>
      <rPr>
        <sz val="11"/>
        <rFont val="ＭＳ ゴシック"/>
        <family val="3"/>
        <charset val="128"/>
      </rPr>
      <t>により</t>
    </r>
    <r>
      <rPr>
        <sz val="11"/>
        <color theme="1"/>
        <rFont val="ＭＳ ゴシック"/>
        <family val="3"/>
        <charset val="128"/>
      </rPr>
      <t>地震前の比率と近いものになっている。さらに、未整備地区への下水道の整備、人口の増加に伴い、総収益は増加していくものと推移する。また、水洗化促進や包括的民間委託、料金の見直し等により、率の向上に努める。
④企業債残高対事業規模比率
　今後は、残高の減少と営業収益の増加により、年々減少していくものと推移する。
⑥汚水処理原価
　類似団体との比較では低くなっているが、今後も継続して経費削減や接続率の向上に努める。
⑦施設利用率
　今後処理水量の増加を見込んでおり、他の処理場の編入の検討も踏まえ、数年後には増設を計画している。
⑧水洗化率
 増加傾向にあるものの、引き続き未接続世帯への戸別訪問等により水洗化率向上に努める。
　</t>
    </r>
    <rPh sb="1" eb="3">
      <t>ヘイセイ</t>
    </rPh>
    <rPh sb="5" eb="6">
      <t>ネン</t>
    </rPh>
    <rPh sb="7" eb="9">
      <t>クマモト</t>
    </rPh>
    <rPh sb="9" eb="11">
      <t>ジシン</t>
    </rPh>
    <rPh sb="12" eb="14">
      <t>エイキョウ</t>
    </rPh>
    <rPh sb="18" eb="20">
      <t>アッカ</t>
    </rPh>
    <rPh sb="24" eb="25">
      <t>リツ</t>
    </rPh>
    <rPh sb="27" eb="29">
      <t>ゼンタイ</t>
    </rPh>
    <rPh sb="29" eb="30">
      <t>テキ</t>
    </rPh>
    <rPh sb="31" eb="33">
      <t>カイフク</t>
    </rPh>
    <rPh sb="33" eb="35">
      <t>ケイコウ</t>
    </rPh>
    <rPh sb="57" eb="59">
      <t>クマモト</t>
    </rPh>
    <rPh sb="59" eb="61">
      <t>ジシン</t>
    </rPh>
    <rPh sb="64" eb="66">
      <t>ゲンシュウ</t>
    </rPh>
    <rPh sb="70" eb="72">
      <t>シヨウ</t>
    </rPh>
    <rPh sb="72" eb="73">
      <t>リョウ</t>
    </rPh>
    <rPh sb="75" eb="78">
      <t>コウジョウトウ</t>
    </rPh>
    <rPh sb="79" eb="81">
      <t>フッキュウ</t>
    </rPh>
    <rPh sb="84" eb="86">
      <t>ジシン</t>
    </rPh>
    <rPh sb="86" eb="87">
      <t>マエ</t>
    </rPh>
    <rPh sb="88" eb="90">
      <t>ヒリツ</t>
    </rPh>
    <rPh sb="91" eb="92">
      <t>チカ</t>
    </rPh>
    <rPh sb="106" eb="109">
      <t>ミセイビ</t>
    </rPh>
    <rPh sb="109" eb="111">
      <t>チク</t>
    </rPh>
    <rPh sb="113" eb="116">
      <t>ゲスイドウ</t>
    </rPh>
    <rPh sb="117" eb="119">
      <t>セイビ</t>
    </rPh>
    <rPh sb="120" eb="122">
      <t>ジンコウ</t>
    </rPh>
    <rPh sb="123" eb="125">
      <t>ゾウカ</t>
    </rPh>
    <rPh sb="126" eb="127">
      <t>トモナ</t>
    </rPh>
    <rPh sb="129" eb="132">
      <t>ソウシュウエキ</t>
    </rPh>
    <rPh sb="133" eb="135">
      <t>ゾウカ</t>
    </rPh>
    <rPh sb="142" eb="144">
      <t>スイイ</t>
    </rPh>
    <rPh sb="150" eb="153">
      <t>スイセンカ</t>
    </rPh>
    <rPh sb="153" eb="155">
      <t>ソクシン</t>
    </rPh>
    <rPh sb="156" eb="159">
      <t>ホウカツテキ</t>
    </rPh>
    <rPh sb="159" eb="161">
      <t>ミンカン</t>
    </rPh>
    <rPh sb="161" eb="163">
      <t>イタク</t>
    </rPh>
    <rPh sb="164" eb="166">
      <t>リョウキン</t>
    </rPh>
    <rPh sb="167" eb="169">
      <t>ミナオ</t>
    </rPh>
    <rPh sb="170" eb="171">
      <t>トウ</t>
    </rPh>
    <rPh sb="175" eb="176">
      <t>リツ</t>
    </rPh>
    <rPh sb="177" eb="179">
      <t>コウジョウ</t>
    </rPh>
    <rPh sb="180" eb="181">
      <t>ツト</t>
    </rPh>
    <rPh sb="354" eb="356">
      <t>ゾウカ</t>
    </rPh>
    <rPh sb="356" eb="358">
      <t>ケイコウ</t>
    </rPh>
    <rPh sb="365" eb="366">
      <t>ヒ</t>
    </rPh>
    <rPh sb="367" eb="368">
      <t>ツヅ</t>
    </rPh>
    <rPh sb="369" eb="372">
      <t>ミセツゾク</t>
    </rPh>
    <rPh sb="372" eb="374">
      <t>セタイ</t>
    </rPh>
    <rPh sb="376" eb="377">
      <t>ト</t>
    </rPh>
    <rPh sb="377" eb="378">
      <t>ベツ</t>
    </rPh>
    <rPh sb="378" eb="380">
      <t>ホウモン</t>
    </rPh>
    <rPh sb="380" eb="381">
      <t>トウ</t>
    </rPh>
    <rPh sb="384" eb="387">
      <t>スイセンカ</t>
    </rPh>
    <rPh sb="387" eb="388">
      <t>リツ</t>
    </rPh>
    <rPh sb="388" eb="390">
      <t>コウジョウ</t>
    </rPh>
    <rPh sb="391" eb="392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</si>
</sst>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0.02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95-4E3B-B91E-2901BC87B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72736"/>
        <c:axId val="64803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0.04</c:v>
                </c:pt>
                <c:pt idx="2">
                  <c:v>0.11</c:v>
                </c:pt>
                <c:pt idx="3">
                  <c:v>0.15</c:v>
                </c:pt>
                <c:pt idx="4">
                  <c:v>0.16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A95-4E3B-B91E-2901BC87B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72736"/>
        <c:axId val="64803584"/>
      </c:lineChart>
      <c:dateAx>
        <c:axId val="64772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4803584"/>
        <c:crosses val="autoZero"/>
        <c:auto val="1"/>
        <c:lblOffset val="100"/>
        <c:baseTimeUnit val="years"/>
      </c:dateAx>
      <c:valAx>
        <c:axId val="64803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4772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74.53</c:v>
                </c:pt>
                <c:pt idx="1">
                  <c:v>76.959999999999994</c:v>
                </c:pt>
                <c:pt idx="2">
                  <c:v>79.28</c:v>
                </c:pt>
                <c:pt idx="3">
                  <c:v>70.05</c:v>
                </c:pt>
                <c:pt idx="4">
                  <c:v>77.17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ED-4F5F-846E-C23D1B9D2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550208"/>
        <c:axId val="109568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55.81</c:v>
                </c:pt>
                <c:pt idx="1">
                  <c:v>54.44</c:v>
                </c:pt>
                <c:pt idx="2">
                  <c:v>54.67</c:v>
                </c:pt>
                <c:pt idx="3">
                  <c:v>53.51</c:v>
                </c:pt>
                <c:pt idx="4">
                  <c:v>53.5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ED-4F5F-846E-C23D1B9D2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0208"/>
        <c:axId val="109568768"/>
      </c:lineChart>
      <c:dateAx>
        <c:axId val="109550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9568768"/>
        <c:crosses val="autoZero"/>
        <c:auto val="1"/>
        <c:lblOffset val="100"/>
        <c:baseTimeUnit val="years"/>
      </c:dateAx>
      <c:valAx>
        <c:axId val="109568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9550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91.79</c:v>
                </c:pt>
                <c:pt idx="1">
                  <c:v>92.64</c:v>
                </c:pt>
                <c:pt idx="2">
                  <c:v>93.23</c:v>
                </c:pt>
                <c:pt idx="3">
                  <c:v>93.37</c:v>
                </c:pt>
                <c:pt idx="4">
                  <c:v>94.27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F6-435A-BEA7-6360E0EAE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61184"/>
        <c:axId val="109667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84.41</c:v>
                </c:pt>
                <c:pt idx="1">
                  <c:v>84.2</c:v>
                </c:pt>
                <c:pt idx="2">
                  <c:v>83.8</c:v>
                </c:pt>
                <c:pt idx="3">
                  <c:v>83.91</c:v>
                </c:pt>
                <c:pt idx="4">
                  <c:v>83.51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EF6-435A-BEA7-6360E0EAE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61184"/>
        <c:axId val="109667456"/>
      </c:lineChart>
      <c:dateAx>
        <c:axId val="109661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9667456"/>
        <c:crosses val="autoZero"/>
        <c:auto val="1"/>
        <c:lblOffset val="100"/>
        <c:baseTimeUnit val="years"/>
      </c:dateAx>
      <c:valAx>
        <c:axId val="109667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9661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67.760000000000005</c:v>
                </c:pt>
                <c:pt idx="1">
                  <c:v>65.28</c:v>
                </c:pt>
                <c:pt idx="2">
                  <c:v>70.25</c:v>
                </c:pt>
                <c:pt idx="3">
                  <c:v>65.81</c:v>
                </c:pt>
                <c:pt idx="4">
                  <c:v>76.42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E8-41B7-9585-EFB7B1273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814080"/>
        <c:axId val="100603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E8-41B7-9585-EFB7B1273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14080"/>
        <c:axId val="100603008"/>
      </c:lineChart>
      <c:dateAx>
        <c:axId val="64814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603008"/>
        <c:crosses val="autoZero"/>
        <c:auto val="1"/>
        <c:lblOffset val="100"/>
        <c:baseTimeUnit val="years"/>
      </c:dateAx>
      <c:valAx>
        <c:axId val="100603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4814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04-4D1C-9CDB-C26798601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29888"/>
        <c:axId val="100636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04-4D1C-9CDB-C26798601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29888"/>
        <c:axId val="100636160"/>
      </c:lineChart>
      <c:dateAx>
        <c:axId val="100629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636160"/>
        <c:crosses val="autoZero"/>
        <c:auto val="1"/>
        <c:lblOffset val="100"/>
        <c:baseTimeUnit val="years"/>
      </c:dateAx>
      <c:valAx>
        <c:axId val="100636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629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F4-4B49-B5C3-13BD37479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87872"/>
        <c:axId val="100689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8F4-4B49-B5C3-13BD37479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87872"/>
        <c:axId val="100689792"/>
      </c:lineChart>
      <c:dateAx>
        <c:axId val="100687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689792"/>
        <c:crosses val="autoZero"/>
        <c:auto val="1"/>
        <c:lblOffset val="100"/>
        <c:baseTimeUnit val="years"/>
      </c:dateAx>
      <c:valAx>
        <c:axId val="100689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687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0E-4FDA-A6AD-ECC44A681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727424"/>
        <c:axId val="100803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70E-4FDA-A6AD-ECC44A681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27424"/>
        <c:axId val="100803328"/>
      </c:lineChart>
      <c:dateAx>
        <c:axId val="100727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803328"/>
        <c:crosses val="autoZero"/>
        <c:auto val="1"/>
        <c:lblOffset val="100"/>
        <c:baseTimeUnit val="years"/>
      </c:dateAx>
      <c:valAx>
        <c:axId val="100803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727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6B-45B1-98D5-9DFA5F361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820096"/>
        <c:axId val="100822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36B-45B1-98D5-9DFA5F361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20096"/>
        <c:axId val="100822016"/>
      </c:lineChart>
      <c:dateAx>
        <c:axId val="100820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822016"/>
        <c:crosses val="autoZero"/>
        <c:auto val="1"/>
        <c:lblOffset val="100"/>
        <c:baseTimeUnit val="years"/>
      </c:dateAx>
      <c:valAx>
        <c:axId val="100822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820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736.84</c:v>
                </c:pt>
                <c:pt idx="3" formatCode="#,##0.00;&quot;△&quot;#,##0.00;&quot;-&quot;">
                  <c:v>815.84</c:v>
                </c:pt>
                <c:pt idx="4" formatCode="#,##0.00;&quot;△&quot;#,##0.00;&quot;-&quot;">
                  <c:v>780.99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1D-479F-A4E4-C244EF4CE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46656"/>
        <c:axId val="109448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1209.95</c:v>
                </c:pt>
                <c:pt idx="1">
                  <c:v>1136.5</c:v>
                </c:pt>
                <c:pt idx="2">
                  <c:v>1118.56</c:v>
                </c:pt>
                <c:pt idx="3">
                  <c:v>1111.31</c:v>
                </c:pt>
                <c:pt idx="4">
                  <c:v>966.33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D1D-479F-A4E4-C244EF4CE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46656"/>
        <c:axId val="109448576"/>
      </c:lineChart>
      <c:dateAx>
        <c:axId val="109446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9448576"/>
        <c:crosses val="autoZero"/>
        <c:auto val="1"/>
        <c:lblOffset val="100"/>
        <c:baseTimeUnit val="years"/>
      </c:dateAx>
      <c:valAx>
        <c:axId val="109448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9446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73.03</c:v>
                </c:pt>
                <c:pt idx="1">
                  <c:v>71.58</c:v>
                </c:pt>
                <c:pt idx="2">
                  <c:v>79.2</c:v>
                </c:pt>
                <c:pt idx="3">
                  <c:v>75.13</c:v>
                </c:pt>
                <c:pt idx="4">
                  <c:v>87.34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15-4A14-8C93-55EC7E20E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83904"/>
        <c:axId val="109490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69.48</c:v>
                </c:pt>
                <c:pt idx="1">
                  <c:v>71.650000000000006</c:v>
                </c:pt>
                <c:pt idx="2">
                  <c:v>72.33</c:v>
                </c:pt>
                <c:pt idx="3">
                  <c:v>75.540000000000006</c:v>
                </c:pt>
                <c:pt idx="4">
                  <c:v>81.739999999999995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115-4A14-8C93-55EC7E20E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904"/>
        <c:axId val="109490176"/>
      </c:lineChart>
      <c:dateAx>
        <c:axId val="109483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9490176"/>
        <c:crosses val="autoZero"/>
        <c:auto val="1"/>
        <c:lblOffset val="100"/>
        <c:baseTimeUnit val="years"/>
      </c:dateAx>
      <c:valAx>
        <c:axId val="109490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9483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164.35</c:v>
                </c:pt>
                <c:pt idx="1">
                  <c:v>177.22</c:v>
                </c:pt>
                <c:pt idx="2">
                  <c:v>166.49</c:v>
                </c:pt>
                <c:pt idx="3">
                  <c:v>168.07</c:v>
                </c:pt>
                <c:pt idx="4">
                  <c:v>145.15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84-4808-80AF-1CE3509D3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533440"/>
        <c:axId val="109535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220.67</c:v>
                </c:pt>
                <c:pt idx="1">
                  <c:v>217.82</c:v>
                </c:pt>
                <c:pt idx="2">
                  <c:v>215.28</c:v>
                </c:pt>
                <c:pt idx="3">
                  <c:v>207.96</c:v>
                </c:pt>
                <c:pt idx="4">
                  <c:v>194.31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F84-4808-80AF-1CE3509D3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33440"/>
        <c:axId val="109535616"/>
      </c:lineChart>
      <c:dateAx>
        <c:axId val="109533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9535616"/>
        <c:crosses val="autoZero"/>
        <c:auto val="1"/>
        <c:lblOffset val="100"/>
        <c:baseTimeUnit val="years"/>
      </c:dateAx>
      <c:valAx>
        <c:axId val="109535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9533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【707.33】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【101.26】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 x14ac:dyDescent="0.15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 x14ac:dyDescent="0.15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2" t="str">
        <f>データ!H6</f>
        <v>熊本県　大津町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3" t="s">
        <v>1</v>
      </c>
      <c r="C7" s="43"/>
      <c r="D7" s="43"/>
      <c r="E7" s="43"/>
      <c r="F7" s="43"/>
      <c r="G7" s="43"/>
      <c r="H7" s="43"/>
      <c r="I7" s="43" t="s">
        <v>2</v>
      </c>
      <c r="J7" s="43"/>
      <c r="K7" s="43"/>
      <c r="L7" s="43"/>
      <c r="M7" s="43"/>
      <c r="N7" s="43"/>
      <c r="O7" s="43"/>
      <c r="P7" s="43" t="s">
        <v>3</v>
      </c>
      <c r="Q7" s="43"/>
      <c r="R7" s="43"/>
      <c r="S7" s="43"/>
      <c r="T7" s="43"/>
      <c r="U7" s="43"/>
      <c r="V7" s="43"/>
      <c r="W7" s="43" t="s">
        <v>4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3"/>
      <c r="AL7" s="43" t="s">
        <v>6</v>
      </c>
      <c r="AM7" s="43"/>
      <c r="AN7" s="43"/>
      <c r="AO7" s="43"/>
      <c r="AP7" s="43"/>
      <c r="AQ7" s="43"/>
      <c r="AR7" s="43"/>
      <c r="AS7" s="43"/>
      <c r="AT7" s="43" t="s">
        <v>7</v>
      </c>
      <c r="AU7" s="43"/>
      <c r="AV7" s="43"/>
      <c r="AW7" s="43"/>
      <c r="AX7" s="43"/>
      <c r="AY7" s="43"/>
      <c r="AZ7" s="43"/>
      <c r="BA7" s="43"/>
      <c r="BB7" s="43" t="s">
        <v>8</v>
      </c>
      <c r="BC7" s="43"/>
      <c r="BD7" s="43"/>
      <c r="BE7" s="43"/>
      <c r="BF7" s="43"/>
      <c r="BG7" s="43"/>
      <c r="BH7" s="43"/>
      <c r="BI7" s="4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7" t="str">
        <f>データ!I6</f>
        <v>法非適用</v>
      </c>
      <c r="C8" s="47"/>
      <c r="D8" s="47"/>
      <c r="E8" s="47"/>
      <c r="F8" s="47"/>
      <c r="G8" s="47"/>
      <c r="H8" s="47"/>
      <c r="I8" s="47" t="str">
        <f>データ!J6</f>
        <v>下水道事業</v>
      </c>
      <c r="J8" s="47"/>
      <c r="K8" s="47"/>
      <c r="L8" s="47"/>
      <c r="M8" s="47"/>
      <c r="N8" s="47"/>
      <c r="O8" s="47"/>
      <c r="P8" s="47" t="str">
        <f>データ!K6</f>
        <v>公共下水道</v>
      </c>
      <c r="Q8" s="47"/>
      <c r="R8" s="47"/>
      <c r="S8" s="47"/>
      <c r="T8" s="47"/>
      <c r="U8" s="47"/>
      <c r="V8" s="47"/>
      <c r="W8" s="47" t="str">
        <f>データ!L6</f>
        <v>Cc2</v>
      </c>
      <c r="X8" s="47"/>
      <c r="Y8" s="47"/>
      <c r="Z8" s="47"/>
      <c r="AA8" s="47"/>
      <c r="AB8" s="47"/>
      <c r="AC8" s="47"/>
      <c r="AD8" s="48" t="str">
        <f>データ!$M$6</f>
        <v>非設置</v>
      </c>
      <c r="AE8" s="48"/>
      <c r="AF8" s="48"/>
      <c r="AG8" s="48"/>
      <c r="AH8" s="48"/>
      <c r="AI8" s="48"/>
      <c r="AJ8" s="48"/>
      <c r="AK8" s="3"/>
      <c r="AL8" s="49">
        <f>データ!S6</f>
        <v>34388</v>
      </c>
      <c r="AM8" s="49"/>
      <c r="AN8" s="49"/>
      <c r="AO8" s="49"/>
      <c r="AP8" s="49"/>
      <c r="AQ8" s="49"/>
      <c r="AR8" s="49"/>
      <c r="AS8" s="49"/>
      <c r="AT8" s="44">
        <f>データ!T6</f>
        <v>99.1</v>
      </c>
      <c r="AU8" s="44"/>
      <c r="AV8" s="44"/>
      <c r="AW8" s="44"/>
      <c r="AX8" s="44"/>
      <c r="AY8" s="44"/>
      <c r="AZ8" s="44"/>
      <c r="BA8" s="44"/>
      <c r="BB8" s="44">
        <f>データ!U6</f>
        <v>347</v>
      </c>
      <c r="BC8" s="44"/>
      <c r="BD8" s="44"/>
      <c r="BE8" s="44"/>
      <c r="BF8" s="44"/>
      <c r="BG8" s="44"/>
      <c r="BH8" s="44"/>
      <c r="BI8" s="44"/>
      <c r="BJ8" s="3"/>
      <c r="BK8" s="3"/>
      <c r="BL8" s="45" t="s">
        <v>10</v>
      </c>
      <c r="BM8" s="4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3" t="s">
        <v>12</v>
      </c>
      <c r="C9" s="43"/>
      <c r="D9" s="43"/>
      <c r="E9" s="43"/>
      <c r="F9" s="43"/>
      <c r="G9" s="43"/>
      <c r="H9" s="43"/>
      <c r="I9" s="43" t="s">
        <v>13</v>
      </c>
      <c r="J9" s="43"/>
      <c r="K9" s="43"/>
      <c r="L9" s="43"/>
      <c r="M9" s="43"/>
      <c r="N9" s="43"/>
      <c r="O9" s="43"/>
      <c r="P9" s="43" t="s">
        <v>14</v>
      </c>
      <c r="Q9" s="43"/>
      <c r="R9" s="43"/>
      <c r="S9" s="43"/>
      <c r="T9" s="43"/>
      <c r="U9" s="43"/>
      <c r="V9" s="43"/>
      <c r="W9" s="43" t="s">
        <v>15</v>
      </c>
      <c r="X9" s="43"/>
      <c r="Y9" s="43"/>
      <c r="Z9" s="43"/>
      <c r="AA9" s="43"/>
      <c r="AB9" s="43"/>
      <c r="AC9" s="43"/>
      <c r="AD9" s="43" t="s">
        <v>16</v>
      </c>
      <c r="AE9" s="43"/>
      <c r="AF9" s="43"/>
      <c r="AG9" s="43"/>
      <c r="AH9" s="43"/>
      <c r="AI9" s="43"/>
      <c r="AJ9" s="43"/>
      <c r="AK9" s="3"/>
      <c r="AL9" s="43" t="s">
        <v>17</v>
      </c>
      <c r="AM9" s="43"/>
      <c r="AN9" s="43"/>
      <c r="AO9" s="43"/>
      <c r="AP9" s="43"/>
      <c r="AQ9" s="43"/>
      <c r="AR9" s="43"/>
      <c r="AS9" s="43"/>
      <c r="AT9" s="43" t="s">
        <v>18</v>
      </c>
      <c r="AU9" s="43"/>
      <c r="AV9" s="43"/>
      <c r="AW9" s="43"/>
      <c r="AX9" s="43"/>
      <c r="AY9" s="43"/>
      <c r="AZ9" s="43"/>
      <c r="BA9" s="43"/>
      <c r="BB9" s="43" t="s">
        <v>19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20</v>
      </c>
      <c r="BM9" s="51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73.58</v>
      </c>
      <c r="Q10" s="44"/>
      <c r="R10" s="44"/>
      <c r="S10" s="44"/>
      <c r="T10" s="44"/>
      <c r="U10" s="44"/>
      <c r="V10" s="44"/>
      <c r="W10" s="44">
        <f>データ!Q6</f>
        <v>100</v>
      </c>
      <c r="X10" s="44"/>
      <c r="Y10" s="44"/>
      <c r="Z10" s="44"/>
      <c r="AA10" s="44"/>
      <c r="AB10" s="44"/>
      <c r="AC10" s="44"/>
      <c r="AD10" s="49">
        <f>データ!R6</f>
        <v>2160</v>
      </c>
      <c r="AE10" s="49"/>
      <c r="AF10" s="49"/>
      <c r="AG10" s="49"/>
      <c r="AH10" s="49"/>
      <c r="AI10" s="49"/>
      <c r="AJ10" s="49"/>
      <c r="AK10" s="2"/>
      <c r="AL10" s="49">
        <f>データ!V6</f>
        <v>25287</v>
      </c>
      <c r="AM10" s="49"/>
      <c r="AN10" s="49"/>
      <c r="AO10" s="49"/>
      <c r="AP10" s="49"/>
      <c r="AQ10" s="49"/>
      <c r="AR10" s="49"/>
      <c r="AS10" s="49"/>
      <c r="AT10" s="44">
        <f>データ!W6</f>
        <v>7.06</v>
      </c>
      <c r="AU10" s="44"/>
      <c r="AV10" s="44"/>
      <c r="AW10" s="44"/>
      <c r="AX10" s="44"/>
      <c r="AY10" s="44"/>
      <c r="AZ10" s="44"/>
      <c r="BA10" s="44"/>
      <c r="BB10" s="44">
        <f>データ!X6</f>
        <v>3581.73</v>
      </c>
      <c r="BC10" s="44"/>
      <c r="BD10" s="44"/>
      <c r="BE10" s="44"/>
      <c r="BF10" s="44"/>
      <c r="BG10" s="44"/>
      <c r="BH10" s="44"/>
      <c r="BI10" s="44"/>
      <c r="BJ10" s="2"/>
      <c r="BK10" s="2"/>
      <c r="BL10" s="52" t="s">
        <v>22</v>
      </c>
      <c r="BM10" s="5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24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125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 x14ac:dyDescent="0.15">
      <c r="A34" s="2"/>
      <c r="B34" s="16"/>
      <c r="C34" s="74" t="s">
        <v>27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28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29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30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 x14ac:dyDescent="0.15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31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123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 x14ac:dyDescent="0.15">
      <c r="A56" s="2"/>
      <c r="B56" s="16"/>
      <c r="C56" s="74" t="s">
        <v>32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33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34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35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 x14ac:dyDescent="0.15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 x14ac:dyDescent="0.15">
      <c r="A60" s="2"/>
      <c r="B60" s="59" t="s">
        <v>36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37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8" t="s">
        <v>124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 x14ac:dyDescent="0.15">
      <c r="A79" s="2"/>
      <c r="B79" s="16"/>
      <c r="C79" s="74" t="s">
        <v>38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39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40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 x14ac:dyDescent="0.15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56</v>
      </c>
      <c r="H86" s="25" t="str">
        <f>データ!BP6</f>
        <v>【707.33】</v>
      </c>
      <c r="I86" s="25" t="str">
        <f>データ!CA6</f>
        <v>【101.26】</v>
      </c>
      <c r="J86" s="25" t="str">
        <f>データ!CL6</f>
        <v>【136.39】</v>
      </c>
      <c r="K86" s="25" t="str">
        <f>データ!CW6</f>
        <v>【60.13】</v>
      </c>
      <c r="L86" s="25" t="str">
        <f>データ!DH6</f>
        <v>【95.06】</v>
      </c>
      <c r="M86" s="25" t="s">
        <v>56</v>
      </c>
      <c r="N86" s="25" t="s">
        <v>55</v>
      </c>
      <c r="O86" s="25" t="str">
        <f>データ!EO6</f>
        <v>【0.23】</v>
      </c>
    </row>
  </sheetData>
  <sheetProtection algorithmName="SHA-512" hashValue="jFIOss4/CHJZYB8sfoO9hVQQP0uLL7cwkTpLT0Q3lHeTilDp2sx3g+hDLM7QsjX4+9flsJ7A7UBqvzYMBI/nQQ==" saltValue="fawnk+vdVuu84aGMoLpquQ==" spinCount="100000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58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59</v>
      </c>
      <c r="B3" s="28" t="s">
        <v>60</v>
      </c>
      <c r="C3" s="28" t="s">
        <v>61</v>
      </c>
      <c r="D3" s="28" t="s">
        <v>62</v>
      </c>
      <c r="E3" s="28" t="s">
        <v>63</v>
      </c>
      <c r="F3" s="28" t="s">
        <v>64</v>
      </c>
      <c r="G3" s="28" t="s">
        <v>65</v>
      </c>
      <c r="H3" s="76" t="s">
        <v>66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67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69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70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71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72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73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74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75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76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77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78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79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80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81</v>
      </c>
      <c r="B5" s="30"/>
      <c r="C5" s="30"/>
      <c r="D5" s="30"/>
      <c r="E5" s="30"/>
      <c r="F5" s="30"/>
      <c r="G5" s="30"/>
      <c r="H5" s="31" t="s">
        <v>82</v>
      </c>
      <c r="I5" s="31" t="s">
        <v>83</v>
      </c>
      <c r="J5" s="31" t="s">
        <v>84</v>
      </c>
      <c r="K5" s="31" t="s">
        <v>85</v>
      </c>
      <c r="L5" s="31" t="s">
        <v>86</v>
      </c>
      <c r="M5" s="31" t="s">
        <v>5</v>
      </c>
      <c r="N5" s="31" t="s">
        <v>87</v>
      </c>
      <c r="O5" s="31" t="s">
        <v>88</v>
      </c>
      <c r="P5" s="31" t="s">
        <v>89</v>
      </c>
      <c r="Q5" s="31" t="s">
        <v>90</v>
      </c>
      <c r="R5" s="31" t="s">
        <v>91</v>
      </c>
      <c r="S5" s="31" t="s">
        <v>92</v>
      </c>
      <c r="T5" s="31" t="s">
        <v>93</v>
      </c>
      <c r="U5" s="31" t="s">
        <v>94</v>
      </c>
      <c r="V5" s="31" t="s">
        <v>95</v>
      </c>
      <c r="W5" s="31" t="s">
        <v>96</v>
      </c>
      <c r="X5" s="31" t="s">
        <v>97</v>
      </c>
      <c r="Y5" s="31" t="s">
        <v>98</v>
      </c>
      <c r="Z5" s="31" t="s">
        <v>99</v>
      </c>
      <c r="AA5" s="31" t="s">
        <v>100</v>
      </c>
      <c r="AB5" s="31" t="s">
        <v>101</v>
      </c>
      <c r="AC5" s="31" t="s">
        <v>102</v>
      </c>
      <c r="AD5" s="31" t="s">
        <v>103</v>
      </c>
      <c r="AE5" s="31" t="s">
        <v>104</v>
      </c>
      <c r="AF5" s="31" t="s">
        <v>105</v>
      </c>
      <c r="AG5" s="31" t="s">
        <v>106</v>
      </c>
      <c r="AH5" s="31" t="s">
        <v>107</v>
      </c>
      <c r="AI5" s="31" t="s">
        <v>43</v>
      </c>
      <c r="AJ5" s="31" t="s">
        <v>98</v>
      </c>
      <c r="AK5" s="31" t="s">
        <v>99</v>
      </c>
      <c r="AL5" s="31" t="s">
        <v>100</v>
      </c>
      <c r="AM5" s="31" t="s">
        <v>101</v>
      </c>
      <c r="AN5" s="31" t="s">
        <v>102</v>
      </c>
      <c r="AO5" s="31" t="s">
        <v>103</v>
      </c>
      <c r="AP5" s="31" t="s">
        <v>104</v>
      </c>
      <c r="AQ5" s="31" t="s">
        <v>105</v>
      </c>
      <c r="AR5" s="31" t="s">
        <v>106</v>
      </c>
      <c r="AS5" s="31" t="s">
        <v>107</v>
      </c>
      <c r="AT5" s="31" t="s">
        <v>108</v>
      </c>
      <c r="AU5" s="31" t="s">
        <v>98</v>
      </c>
      <c r="AV5" s="31" t="s">
        <v>99</v>
      </c>
      <c r="AW5" s="31" t="s">
        <v>100</v>
      </c>
      <c r="AX5" s="31" t="s">
        <v>101</v>
      </c>
      <c r="AY5" s="31" t="s">
        <v>102</v>
      </c>
      <c r="AZ5" s="31" t="s">
        <v>103</v>
      </c>
      <c r="BA5" s="31" t="s">
        <v>104</v>
      </c>
      <c r="BB5" s="31" t="s">
        <v>105</v>
      </c>
      <c r="BC5" s="31" t="s">
        <v>106</v>
      </c>
      <c r="BD5" s="31" t="s">
        <v>107</v>
      </c>
      <c r="BE5" s="31" t="s">
        <v>108</v>
      </c>
      <c r="BF5" s="31" t="s">
        <v>98</v>
      </c>
      <c r="BG5" s="31" t="s">
        <v>99</v>
      </c>
      <c r="BH5" s="31" t="s">
        <v>100</v>
      </c>
      <c r="BI5" s="31" t="s">
        <v>101</v>
      </c>
      <c r="BJ5" s="31" t="s">
        <v>102</v>
      </c>
      <c r="BK5" s="31" t="s">
        <v>103</v>
      </c>
      <c r="BL5" s="31" t="s">
        <v>104</v>
      </c>
      <c r="BM5" s="31" t="s">
        <v>105</v>
      </c>
      <c r="BN5" s="31" t="s">
        <v>106</v>
      </c>
      <c r="BO5" s="31" t="s">
        <v>107</v>
      </c>
      <c r="BP5" s="31" t="s">
        <v>108</v>
      </c>
      <c r="BQ5" s="31" t="s">
        <v>98</v>
      </c>
      <c r="BR5" s="31" t="s">
        <v>99</v>
      </c>
      <c r="BS5" s="31" t="s">
        <v>100</v>
      </c>
      <c r="BT5" s="31" t="s">
        <v>101</v>
      </c>
      <c r="BU5" s="31" t="s">
        <v>102</v>
      </c>
      <c r="BV5" s="31" t="s">
        <v>103</v>
      </c>
      <c r="BW5" s="31" t="s">
        <v>104</v>
      </c>
      <c r="BX5" s="31" t="s">
        <v>105</v>
      </c>
      <c r="BY5" s="31" t="s">
        <v>106</v>
      </c>
      <c r="BZ5" s="31" t="s">
        <v>107</v>
      </c>
      <c r="CA5" s="31" t="s">
        <v>108</v>
      </c>
      <c r="CB5" s="31" t="s">
        <v>98</v>
      </c>
      <c r="CC5" s="31" t="s">
        <v>99</v>
      </c>
      <c r="CD5" s="31" t="s">
        <v>100</v>
      </c>
      <c r="CE5" s="31" t="s">
        <v>101</v>
      </c>
      <c r="CF5" s="31" t="s">
        <v>102</v>
      </c>
      <c r="CG5" s="31" t="s">
        <v>103</v>
      </c>
      <c r="CH5" s="31" t="s">
        <v>104</v>
      </c>
      <c r="CI5" s="31" t="s">
        <v>105</v>
      </c>
      <c r="CJ5" s="31" t="s">
        <v>106</v>
      </c>
      <c r="CK5" s="31" t="s">
        <v>107</v>
      </c>
      <c r="CL5" s="31" t="s">
        <v>108</v>
      </c>
      <c r="CM5" s="31" t="s">
        <v>98</v>
      </c>
      <c r="CN5" s="31" t="s">
        <v>99</v>
      </c>
      <c r="CO5" s="31" t="s">
        <v>100</v>
      </c>
      <c r="CP5" s="31" t="s">
        <v>101</v>
      </c>
      <c r="CQ5" s="31" t="s">
        <v>102</v>
      </c>
      <c r="CR5" s="31" t="s">
        <v>103</v>
      </c>
      <c r="CS5" s="31" t="s">
        <v>104</v>
      </c>
      <c r="CT5" s="31" t="s">
        <v>105</v>
      </c>
      <c r="CU5" s="31" t="s">
        <v>106</v>
      </c>
      <c r="CV5" s="31" t="s">
        <v>107</v>
      </c>
      <c r="CW5" s="31" t="s">
        <v>108</v>
      </c>
      <c r="CX5" s="31" t="s">
        <v>98</v>
      </c>
      <c r="CY5" s="31" t="s">
        <v>99</v>
      </c>
      <c r="CZ5" s="31" t="s">
        <v>100</v>
      </c>
      <c r="DA5" s="31" t="s">
        <v>101</v>
      </c>
      <c r="DB5" s="31" t="s">
        <v>102</v>
      </c>
      <c r="DC5" s="31" t="s">
        <v>103</v>
      </c>
      <c r="DD5" s="31" t="s">
        <v>104</v>
      </c>
      <c r="DE5" s="31" t="s">
        <v>105</v>
      </c>
      <c r="DF5" s="31" t="s">
        <v>106</v>
      </c>
      <c r="DG5" s="31" t="s">
        <v>107</v>
      </c>
      <c r="DH5" s="31" t="s">
        <v>108</v>
      </c>
      <c r="DI5" s="31" t="s">
        <v>98</v>
      </c>
      <c r="DJ5" s="31" t="s">
        <v>99</v>
      </c>
      <c r="DK5" s="31" t="s">
        <v>100</v>
      </c>
      <c r="DL5" s="31" t="s">
        <v>101</v>
      </c>
      <c r="DM5" s="31" t="s">
        <v>102</v>
      </c>
      <c r="DN5" s="31" t="s">
        <v>103</v>
      </c>
      <c r="DO5" s="31" t="s">
        <v>104</v>
      </c>
      <c r="DP5" s="31" t="s">
        <v>105</v>
      </c>
      <c r="DQ5" s="31" t="s">
        <v>106</v>
      </c>
      <c r="DR5" s="31" t="s">
        <v>107</v>
      </c>
      <c r="DS5" s="31" t="s">
        <v>108</v>
      </c>
      <c r="DT5" s="31" t="s">
        <v>98</v>
      </c>
      <c r="DU5" s="31" t="s">
        <v>99</v>
      </c>
      <c r="DV5" s="31" t="s">
        <v>100</v>
      </c>
      <c r="DW5" s="31" t="s">
        <v>101</v>
      </c>
      <c r="DX5" s="31" t="s">
        <v>102</v>
      </c>
      <c r="DY5" s="31" t="s">
        <v>103</v>
      </c>
      <c r="DZ5" s="31" t="s">
        <v>104</v>
      </c>
      <c r="EA5" s="31" t="s">
        <v>105</v>
      </c>
      <c r="EB5" s="31" t="s">
        <v>106</v>
      </c>
      <c r="EC5" s="31" t="s">
        <v>107</v>
      </c>
      <c r="ED5" s="31" t="s">
        <v>108</v>
      </c>
      <c r="EE5" s="31" t="s">
        <v>98</v>
      </c>
      <c r="EF5" s="31" t="s">
        <v>99</v>
      </c>
      <c r="EG5" s="31" t="s">
        <v>100</v>
      </c>
      <c r="EH5" s="31" t="s">
        <v>101</v>
      </c>
      <c r="EI5" s="31" t="s">
        <v>102</v>
      </c>
      <c r="EJ5" s="31" t="s">
        <v>103</v>
      </c>
      <c r="EK5" s="31" t="s">
        <v>104</v>
      </c>
      <c r="EL5" s="31" t="s">
        <v>105</v>
      </c>
      <c r="EM5" s="31" t="s">
        <v>106</v>
      </c>
      <c r="EN5" s="31" t="s">
        <v>107</v>
      </c>
      <c r="EO5" s="31" t="s">
        <v>108</v>
      </c>
    </row>
    <row r="6" spans="1:145" s="35" customFormat="1" x14ac:dyDescent="0.15">
      <c r="A6" s="27" t="s">
        <v>109</v>
      </c>
      <c r="B6" s="32">
        <f>B7</f>
        <v>2017</v>
      </c>
      <c r="C6" s="32">
        <f t="shared" ref="C6:X6" si="3">C7</f>
        <v>434035</v>
      </c>
      <c r="D6" s="32">
        <f t="shared" si="3"/>
        <v>47</v>
      </c>
      <c r="E6" s="32">
        <f t="shared" si="3"/>
        <v>17</v>
      </c>
      <c r="F6" s="32">
        <f t="shared" si="3"/>
        <v>1</v>
      </c>
      <c r="G6" s="32">
        <f t="shared" si="3"/>
        <v>0</v>
      </c>
      <c r="H6" s="32" t="str">
        <f t="shared" si="3"/>
        <v>熊本県　大津町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公共下水道</v>
      </c>
      <c r="L6" s="32" t="str">
        <f t="shared" si="3"/>
        <v>Cc2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73.58</v>
      </c>
      <c r="Q6" s="33">
        <f t="shared" si="3"/>
        <v>100</v>
      </c>
      <c r="R6" s="33">
        <f t="shared" si="3"/>
        <v>2160</v>
      </c>
      <c r="S6" s="33">
        <f t="shared" si="3"/>
        <v>34388</v>
      </c>
      <c r="T6" s="33">
        <f t="shared" si="3"/>
        <v>99.1</v>
      </c>
      <c r="U6" s="33">
        <f t="shared" si="3"/>
        <v>347</v>
      </c>
      <c r="V6" s="33">
        <f t="shared" si="3"/>
        <v>25287</v>
      </c>
      <c r="W6" s="33">
        <f t="shared" si="3"/>
        <v>7.06</v>
      </c>
      <c r="X6" s="33">
        <f t="shared" si="3"/>
        <v>3581.73</v>
      </c>
      <c r="Y6" s="34">
        <f>IF(Y7="",NA(),Y7)</f>
        <v>67.760000000000005</v>
      </c>
      <c r="Z6" s="34">
        <f t="shared" ref="Z6:AH6" si="4">IF(Z7="",NA(),Z7)</f>
        <v>65.28</v>
      </c>
      <c r="AA6" s="34">
        <f t="shared" si="4"/>
        <v>70.25</v>
      </c>
      <c r="AB6" s="34">
        <f t="shared" si="4"/>
        <v>65.81</v>
      </c>
      <c r="AC6" s="34">
        <f t="shared" si="4"/>
        <v>76.42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3">
        <f>IF(BF7="",NA(),BF7)</f>
        <v>0</v>
      </c>
      <c r="BG6" s="33">
        <f t="shared" ref="BG6:BO6" si="7">IF(BG7="",NA(),BG7)</f>
        <v>0</v>
      </c>
      <c r="BH6" s="34">
        <f t="shared" si="7"/>
        <v>736.84</v>
      </c>
      <c r="BI6" s="34">
        <f t="shared" si="7"/>
        <v>815.84</v>
      </c>
      <c r="BJ6" s="34">
        <f t="shared" si="7"/>
        <v>780.99</v>
      </c>
      <c r="BK6" s="34">
        <f t="shared" si="7"/>
        <v>1209.95</v>
      </c>
      <c r="BL6" s="34">
        <f t="shared" si="7"/>
        <v>1136.5</v>
      </c>
      <c r="BM6" s="34">
        <f t="shared" si="7"/>
        <v>1118.56</v>
      </c>
      <c r="BN6" s="34">
        <f t="shared" si="7"/>
        <v>1111.31</v>
      </c>
      <c r="BO6" s="34">
        <f t="shared" si="7"/>
        <v>966.33</v>
      </c>
      <c r="BP6" s="33" t="str">
        <f>IF(BP7="","",IF(BP7="-","【-】","【"&amp;SUBSTITUTE(TEXT(BP7,"#,##0.00"),"-","△")&amp;"】"))</f>
        <v>【707.33】</v>
      </c>
      <c r="BQ6" s="34">
        <f>IF(BQ7="",NA(),BQ7)</f>
        <v>73.03</v>
      </c>
      <c r="BR6" s="34">
        <f t="shared" ref="BR6:BZ6" si="8">IF(BR7="",NA(),BR7)</f>
        <v>71.58</v>
      </c>
      <c r="BS6" s="34">
        <f t="shared" si="8"/>
        <v>79.2</v>
      </c>
      <c r="BT6" s="34">
        <f t="shared" si="8"/>
        <v>75.13</v>
      </c>
      <c r="BU6" s="34">
        <f t="shared" si="8"/>
        <v>87.34</v>
      </c>
      <c r="BV6" s="34">
        <f t="shared" si="8"/>
        <v>69.48</v>
      </c>
      <c r="BW6" s="34">
        <f t="shared" si="8"/>
        <v>71.650000000000006</v>
      </c>
      <c r="BX6" s="34">
        <f t="shared" si="8"/>
        <v>72.33</v>
      </c>
      <c r="BY6" s="34">
        <f t="shared" si="8"/>
        <v>75.540000000000006</v>
      </c>
      <c r="BZ6" s="34">
        <f t="shared" si="8"/>
        <v>81.739999999999995</v>
      </c>
      <c r="CA6" s="33" t="str">
        <f>IF(CA7="","",IF(CA7="-","【-】","【"&amp;SUBSTITUTE(TEXT(CA7,"#,##0.00"),"-","△")&amp;"】"))</f>
        <v>【101.26】</v>
      </c>
      <c r="CB6" s="34">
        <f>IF(CB7="",NA(),CB7)</f>
        <v>164.35</v>
      </c>
      <c r="CC6" s="34">
        <f t="shared" ref="CC6:CK6" si="9">IF(CC7="",NA(),CC7)</f>
        <v>177.22</v>
      </c>
      <c r="CD6" s="34">
        <f t="shared" si="9"/>
        <v>166.49</v>
      </c>
      <c r="CE6" s="34">
        <f t="shared" si="9"/>
        <v>168.07</v>
      </c>
      <c r="CF6" s="34">
        <f t="shared" si="9"/>
        <v>145.15</v>
      </c>
      <c r="CG6" s="34">
        <f t="shared" si="9"/>
        <v>220.67</v>
      </c>
      <c r="CH6" s="34">
        <f t="shared" si="9"/>
        <v>217.82</v>
      </c>
      <c r="CI6" s="34">
        <f t="shared" si="9"/>
        <v>215.28</v>
      </c>
      <c r="CJ6" s="34">
        <f t="shared" si="9"/>
        <v>207.96</v>
      </c>
      <c r="CK6" s="34">
        <f t="shared" si="9"/>
        <v>194.31</v>
      </c>
      <c r="CL6" s="33" t="str">
        <f>IF(CL7="","",IF(CL7="-","【-】","【"&amp;SUBSTITUTE(TEXT(CL7,"#,##0.00"),"-","△")&amp;"】"))</f>
        <v>【136.39】</v>
      </c>
      <c r="CM6" s="34">
        <f>IF(CM7="",NA(),CM7)</f>
        <v>74.53</v>
      </c>
      <c r="CN6" s="34">
        <f t="shared" ref="CN6:CV6" si="10">IF(CN7="",NA(),CN7)</f>
        <v>76.959999999999994</v>
      </c>
      <c r="CO6" s="34">
        <f t="shared" si="10"/>
        <v>79.28</v>
      </c>
      <c r="CP6" s="34">
        <f t="shared" si="10"/>
        <v>70.05</v>
      </c>
      <c r="CQ6" s="34">
        <f t="shared" si="10"/>
        <v>77.17</v>
      </c>
      <c r="CR6" s="34">
        <f t="shared" si="10"/>
        <v>55.81</v>
      </c>
      <c r="CS6" s="34">
        <f t="shared" si="10"/>
        <v>54.44</v>
      </c>
      <c r="CT6" s="34">
        <f t="shared" si="10"/>
        <v>54.67</v>
      </c>
      <c r="CU6" s="34">
        <f t="shared" si="10"/>
        <v>53.51</v>
      </c>
      <c r="CV6" s="34">
        <f t="shared" si="10"/>
        <v>53.5</v>
      </c>
      <c r="CW6" s="33" t="str">
        <f>IF(CW7="","",IF(CW7="-","【-】","【"&amp;SUBSTITUTE(TEXT(CW7,"#,##0.00"),"-","△")&amp;"】"))</f>
        <v>【60.13】</v>
      </c>
      <c r="CX6" s="34">
        <f>IF(CX7="",NA(),CX7)</f>
        <v>91.79</v>
      </c>
      <c r="CY6" s="34">
        <f t="shared" ref="CY6:DG6" si="11">IF(CY7="",NA(),CY7)</f>
        <v>92.64</v>
      </c>
      <c r="CZ6" s="34">
        <f t="shared" si="11"/>
        <v>93.23</v>
      </c>
      <c r="DA6" s="34">
        <f t="shared" si="11"/>
        <v>93.37</v>
      </c>
      <c r="DB6" s="34">
        <f t="shared" si="11"/>
        <v>94.27</v>
      </c>
      <c r="DC6" s="34">
        <f t="shared" si="11"/>
        <v>84.41</v>
      </c>
      <c r="DD6" s="34">
        <f t="shared" si="11"/>
        <v>84.2</v>
      </c>
      <c r="DE6" s="34">
        <f t="shared" si="11"/>
        <v>83.8</v>
      </c>
      <c r="DF6" s="34">
        <f t="shared" si="11"/>
        <v>83.91</v>
      </c>
      <c r="DG6" s="34">
        <f t="shared" si="11"/>
        <v>83.51</v>
      </c>
      <c r="DH6" s="33" t="str">
        <f>IF(DH7="","",IF(DH7="-","【-】","【"&amp;SUBSTITUTE(TEXT(DH7,"#,##0.00"),"-","△")&amp;"】"))</f>
        <v>【95.06】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4">
        <f t="shared" si="14"/>
        <v>0.02</v>
      </c>
      <c r="EH6" s="33">
        <f t="shared" si="14"/>
        <v>0</v>
      </c>
      <c r="EI6" s="33">
        <f t="shared" si="14"/>
        <v>0</v>
      </c>
      <c r="EJ6" s="34">
        <f t="shared" si="14"/>
        <v>7.0000000000000007E-2</v>
      </c>
      <c r="EK6" s="34">
        <f t="shared" si="14"/>
        <v>0.04</v>
      </c>
      <c r="EL6" s="34">
        <f t="shared" si="14"/>
        <v>0.11</v>
      </c>
      <c r="EM6" s="34">
        <f t="shared" si="14"/>
        <v>0.15</v>
      </c>
      <c r="EN6" s="34">
        <f t="shared" si="14"/>
        <v>0.16</v>
      </c>
      <c r="EO6" s="33" t="str">
        <f>IF(EO7="","",IF(EO7="-","【-】","【"&amp;SUBSTITUTE(TEXT(EO7,"#,##0.00"),"-","△")&amp;"】"))</f>
        <v>【0.23】</v>
      </c>
    </row>
    <row r="7" spans="1:145" s="35" customFormat="1" x14ac:dyDescent="0.15">
      <c r="A7" s="27"/>
      <c r="B7" s="36">
        <v>2017</v>
      </c>
      <c r="C7" s="36">
        <v>434035</v>
      </c>
      <c r="D7" s="36">
        <v>47</v>
      </c>
      <c r="E7" s="36">
        <v>17</v>
      </c>
      <c r="F7" s="36">
        <v>1</v>
      </c>
      <c r="G7" s="36">
        <v>0</v>
      </c>
      <c r="H7" s="36" t="s">
        <v>110</v>
      </c>
      <c r="I7" s="36" t="s">
        <v>111</v>
      </c>
      <c r="J7" s="36" t="s">
        <v>112</v>
      </c>
      <c r="K7" s="36" t="s">
        <v>113</v>
      </c>
      <c r="L7" s="36" t="s">
        <v>114</v>
      </c>
      <c r="M7" s="36" t="s">
        <v>115</v>
      </c>
      <c r="N7" s="37" t="s">
        <v>116</v>
      </c>
      <c r="O7" s="37" t="s">
        <v>117</v>
      </c>
      <c r="P7" s="37">
        <v>73.58</v>
      </c>
      <c r="Q7" s="37">
        <v>100</v>
      </c>
      <c r="R7" s="37">
        <v>2160</v>
      </c>
      <c r="S7" s="37">
        <v>34388</v>
      </c>
      <c r="T7" s="37">
        <v>99.1</v>
      </c>
      <c r="U7" s="37">
        <v>347</v>
      </c>
      <c r="V7" s="37">
        <v>25287</v>
      </c>
      <c r="W7" s="37">
        <v>7.06</v>
      </c>
      <c r="X7" s="37">
        <v>3581.73</v>
      </c>
      <c r="Y7" s="37">
        <v>67.760000000000005</v>
      </c>
      <c r="Z7" s="37">
        <v>65.28</v>
      </c>
      <c r="AA7" s="37">
        <v>70.25</v>
      </c>
      <c r="AB7" s="37">
        <v>65.81</v>
      </c>
      <c r="AC7" s="37">
        <v>76.42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0</v>
      </c>
      <c r="BG7" s="37">
        <v>0</v>
      </c>
      <c r="BH7" s="37">
        <v>736.84</v>
      </c>
      <c r="BI7" s="37">
        <v>815.84</v>
      </c>
      <c r="BJ7" s="37">
        <v>780.99</v>
      </c>
      <c r="BK7" s="37">
        <v>1209.95</v>
      </c>
      <c r="BL7" s="37">
        <v>1136.5</v>
      </c>
      <c r="BM7" s="37">
        <v>1118.56</v>
      </c>
      <c r="BN7" s="37">
        <v>1111.31</v>
      </c>
      <c r="BO7" s="37">
        <v>966.33</v>
      </c>
      <c r="BP7" s="37">
        <v>707.33</v>
      </c>
      <c r="BQ7" s="37">
        <v>73.03</v>
      </c>
      <c r="BR7" s="37">
        <v>71.58</v>
      </c>
      <c r="BS7" s="37">
        <v>79.2</v>
      </c>
      <c r="BT7" s="37">
        <v>75.13</v>
      </c>
      <c r="BU7" s="37">
        <v>87.34</v>
      </c>
      <c r="BV7" s="37">
        <v>69.48</v>
      </c>
      <c r="BW7" s="37">
        <v>71.650000000000006</v>
      </c>
      <c r="BX7" s="37">
        <v>72.33</v>
      </c>
      <c r="BY7" s="37">
        <v>75.540000000000006</v>
      </c>
      <c r="BZ7" s="37">
        <v>81.739999999999995</v>
      </c>
      <c r="CA7" s="37">
        <v>101.26</v>
      </c>
      <c r="CB7" s="37">
        <v>164.35</v>
      </c>
      <c r="CC7" s="37">
        <v>177.22</v>
      </c>
      <c r="CD7" s="37">
        <v>166.49</v>
      </c>
      <c r="CE7" s="37">
        <v>168.07</v>
      </c>
      <c r="CF7" s="37">
        <v>145.15</v>
      </c>
      <c r="CG7" s="37">
        <v>220.67</v>
      </c>
      <c r="CH7" s="37">
        <v>217.82</v>
      </c>
      <c r="CI7" s="37">
        <v>215.28</v>
      </c>
      <c r="CJ7" s="37">
        <v>207.96</v>
      </c>
      <c r="CK7" s="37">
        <v>194.31</v>
      </c>
      <c r="CL7" s="37">
        <v>136.38999999999999</v>
      </c>
      <c r="CM7" s="37">
        <v>74.53</v>
      </c>
      <c r="CN7" s="37">
        <v>76.959999999999994</v>
      </c>
      <c r="CO7" s="37">
        <v>79.28</v>
      </c>
      <c r="CP7" s="37">
        <v>70.05</v>
      </c>
      <c r="CQ7" s="37">
        <v>77.17</v>
      </c>
      <c r="CR7" s="37">
        <v>55.81</v>
      </c>
      <c r="CS7" s="37">
        <v>54.44</v>
      </c>
      <c r="CT7" s="37">
        <v>54.67</v>
      </c>
      <c r="CU7" s="37">
        <v>53.51</v>
      </c>
      <c r="CV7" s="37">
        <v>53.5</v>
      </c>
      <c r="CW7" s="37">
        <v>60.13</v>
      </c>
      <c r="CX7" s="37">
        <v>91.79</v>
      </c>
      <c r="CY7" s="37">
        <v>92.64</v>
      </c>
      <c r="CZ7" s="37">
        <v>93.23</v>
      </c>
      <c r="DA7" s="37">
        <v>93.37</v>
      </c>
      <c r="DB7" s="37">
        <v>94.27</v>
      </c>
      <c r="DC7" s="37">
        <v>84.41</v>
      </c>
      <c r="DD7" s="37">
        <v>84.2</v>
      </c>
      <c r="DE7" s="37">
        <v>83.8</v>
      </c>
      <c r="DF7" s="37">
        <v>83.91</v>
      </c>
      <c r="DG7" s="37">
        <v>83.51</v>
      </c>
      <c r="DH7" s="37">
        <v>95.06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0.02</v>
      </c>
      <c r="EH7" s="37">
        <v>0</v>
      </c>
      <c r="EI7" s="37">
        <v>0</v>
      </c>
      <c r="EJ7" s="37">
        <v>7.0000000000000007E-2</v>
      </c>
      <c r="EK7" s="37">
        <v>0.04</v>
      </c>
      <c r="EL7" s="37">
        <v>0.11</v>
      </c>
      <c r="EM7" s="37">
        <v>0.15</v>
      </c>
      <c r="EN7" s="37">
        <v>0.16</v>
      </c>
      <c r="EO7" s="37">
        <v>0.23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118</v>
      </c>
      <c r="C9" s="39" t="s">
        <v>119</v>
      </c>
      <c r="D9" s="39" t="s">
        <v>120</v>
      </c>
      <c r="E9" s="39" t="s">
        <v>121</v>
      </c>
      <c r="F9" s="39" t="s">
        <v>122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60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kumamoto</cp:lastModifiedBy>
  <cp:lastPrinted>2019-02-06T01:23:37Z</cp:lastPrinted>
  <dcterms:created xsi:type="dcterms:W3CDTF">2018-12-03T09:08:31Z</dcterms:created>
  <dcterms:modified xsi:type="dcterms:W3CDTF">2019-02-06T01:23:39Z</dcterms:modified>
  <cp:category/>
</cp:coreProperties>
</file>