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mc:AlternateContent xmlns:mc="http://schemas.openxmlformats.org/markup-compatibility/2006">
    <mc:Choice Requires="x15">
      <x15ac:absPath xmlns:x15ac="http://schemas.microsoft.com/office/spreadsheetml/2010/11/ac" url="Z:\02　企画政策課\10 調査回答（H30）\【1月30日〆切】公営企業に係る経営比較分析表（平成２９年度決算）の分析等調査\45 苓北町\簡易水道\"/>
    </mc:Choice>
  </mc:AlternateContent>
  <workbookProtection workbookAlgorithmName="SHA-512" workbookHashValue="XgKagunDHuG1bEMCg9gOhtJ1N6EtOhkixstM7dNV+OxNyzQSuh0JpDSuuScFl/FMgPEVLIdt8LuHjDVYX6W/ww==" workbookSaltValue="2bogPY25CzJh5KETIbQ5K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I10" i="4" s="1"/>
  <c r="N6" i="5"/>
  <c r="M6" i="5"/>
  <c r="L6" i="5"/>
  <c r="K6" i="5"/>
  <c r="J6" i="5"/>
  <c r="I6" i="5"/>
  <c r="H6" i="5"/>
  <c r="G6" i="5"/>
  <c r="F6" i="5"/>
  <c r="E6" i="5"/>
  <c r="D6" i="5"/>
  <c r="C6" i="5"/>
  <c r="B6" i="5"/>
  <c r="E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B10" i="4"/>
  <c r="BB8" i="4"/>
  <c r="AT8" i="4"/>
  <c r="AL8" i="4"/>
  <c r="AD8" i="4"/>
  <c r="W8" i="4"/>
  <c r="P8" i="4"/>
  <c r="I8" i="4"/>
  <c r="B8" i="4"/>
  <c r="B6" i="4"/>
  <c r="C10" i="5" l="1"/>
  <c r="D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<sst xmlns="http://schemas.openxmlformats.org/spreadsheetml/2006/main" count="237" uniqueCount="124">
  <si>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</si>
  <si>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</si>
  <si>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</si>
  <si>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</si>
  <si>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</si>
  <si>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</si>
  <si>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</si>
  <si>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</si>
  <si>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</si>
  <si>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</si>
  <si>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</si>
  <si>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</si>
  <si>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</si>
  <si>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</si>
  <si>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</si>
  <si>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</si>
  <si>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</si>
  <si>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</si>
  <si>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</si>
  <si>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</si>
  <si>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</si>
  <si>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</si>
  <si>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</si>
  <si>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</si>
  <si>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</si>
  <si>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</si>
  <si>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</si>
  <si>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</si>
  <si>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</si>
  <si>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</si>
  <si>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</si>
  <si>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</si>
  <si>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</si>
  <si>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</si>
  <si>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</si>
  <si>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</si>
  <si>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</si>
  <si>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</si>
  <si>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</si>
  <si>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</si>
  <si>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</si>
  <si>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</si>
  <si>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</si>
  <si>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</si>
  <si>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</si>
  <si>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</si>
  <si>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</si>
  <si>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</si>
  <si>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</si>
  <si>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</si>
  <si>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</si>
  <si>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</si>
  <si>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</si>
  <si>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</si>
  <si>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</si>
  <si>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</si>
  <si>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</si>
  <si>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</si>
  <si>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</si>
  <si>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</si>
  <si>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</si>
  <si>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</si>
  <si>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</si>
  <si>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</si>
  <si>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</si>
  <si>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</si>
  <si>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</si>
  <si>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</si>
  <si>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</si>
  <si>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</si>
  <si>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</si>
  <si>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</si>
  <si>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</si>
  <si>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</si>
  <si>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</si>
  <si>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</si>
  <si>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</si>
  <si>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</si>
  <si>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</si>
  <si>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</si>
  <si>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</si>
  <si>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</si>
  <si>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</si>
  <si>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</si>
  <si>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</si>
  <si>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</si>
  <si>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</si>
  <si>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</si>
  <si>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</si>
  <si>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</si>
  <si>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</si>
  <si>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</si>
  <si>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</si>
  <si>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</si>
  <si>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</si>
  <si>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</si>
  <si>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</si>
  <si>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</si>
  <si>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</si>
  <si>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</si>
  <si>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</si>
  <si>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</si>
  <si>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</si>
  <si>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</si>
  <si>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</si>
  <si>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</si>
  <si>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</si>
  <si>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</si>
  <si>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</si>
  <si>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</si>
  <si>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</si>
  <si>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</si>
  <si>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</si>
  <si>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</si>
  <si>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</si>
  <si>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</si>
  <si>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</si>
  <si>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</si>
  <si>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</si>
  <si>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</si>
  <si>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</si>
  <si>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昨年に引き続き地方債の償還が一部終了し、地方債償還金が減少したことと、大きな災害、工事等もなく修繕費、工事費、負担金等の総費用のもさほど変わらない。地方債の償還が少なくなったが、水道使用料の収入も同じくらい少なくなった為、収益的収支比率は昨年と殆ど変わらない。</t>
    <rPh sb="1" eb="3">
      <t>サクネン</t>
    </rPh>
    <rPh sb="4" eb="5">
      <t>ヒ</t>
    </rPh>
    <rPh sb="6" eb="7">
      <t>ツヅ</t>
    </rPh>
    <rPh sb="8" eb="11">
      <t>チホウサイ</t>
    </rPh>
    <rPh sb="12" eb="14">
      <t>ショウカン</t>
    </rPh>
    <rPh sb="15" eb="17">
      <t>イチブ</t>
    </rPh>
    <rPh sb="17" eb="19">
      <t>シュウリョウ</t>
    </rPh>
    <rPh sb="21" eb="24">
      <t>チホウサイ</t>
    </rPh>
    <rPh sb="24" eb="26">
      <t>ショウカン</t>
    </rPh>
    <rPh sb="26" eb="27">
      <t>キン</t>
    </rPh>
    <rPh sb="28" eb="30">
      <t>ゲンショウ</t>
    </rPh>
    <rPh sb="36" eb="37">
      <t>オオ</t>
    </rPh>
    <rPh sb="39" eb="41">
      <t>サイガイ</t>
    </rPh>
    <rPh sb="42" eb="44">
      <t>コウジ</t>
    </rPh>
    <rPh sb="44" eb="45">
      <t>ナド</t>
    </rPh>
    <rPh sb="48" eb="51">
      <t>シュウゼンヒ</t>
    </rPh>
    <rPh sb="52" eb="55">
      <t>コウジヒ</t>
    </rPh>
    <rPh sb="56" eb="60">
      <t>フタンキンナド</t>
    </rPh>
    <rPh sb="61" eb="64">
      <t>ソウヒヨウ</t>
    </rPh>
    <rPh sb="69" eb="70">
      <t>カ</t>
    </rPh>
    <rPh sb="75" eb="78">
      <t>チホウサイ</t>
    </rPh>
    <rPh sb="79" eb="81">
      <t>ショウカン</t>
    </rPh>
    <rPh sb="82" eb="83">
      <t>スク</t>
    </rPh>
    <rPh sb="90" eb="92">
      <t>スイドウ</t>
    </rPh>
    <rPh sb="92" eb="95">
      <t>シヨウリョウ</t>
    </rPh>
    <rPh sb="96" eb="98">
      <t>シュウニュウ</t>
    </rPh>
    <rPh sb="99" eb="100">
      <t>オナ</t>
    </rPh>
    <rPh sb="104" eb="105">
      <t>スク</t>
    </rPh>
    <rPh sb="110" eb="111">
      <t>タメ</t>
    </rPh>
    <rPh sb="112" eb="115">
      <t>シュウエキテキ</t>
    </rPh>
    <rPh sb="115" eb="117">
      <t>シュウシ</t>
    </rPh>
    <rPh sb="117" eb="119">
      <t>ヒリツ</t>
    </rPh>
    <rPh sb="120" eb="122">
      <t>サクネン</t>
    </rPh>
    <rPh sb="123" eb="124">
      <t>ホトン</t>
    </rPh>
    <rPh sb="125" eb="126">
      <t>カ</t>
    </rPh>
    <phoneticPr fontId="4"/>
  </si>
  <si>
    <t>昨年同様、平成１５年度までの下水道整備時と平成２３，２４年度の志岐地区特定農業用管水路特別対策事業に併せて配水管の布設替えを行った。さらに富岡地区においては送水管、配水管で漏水が頻発していた為、平成２３，２４年度で布設替えが完了している。現在は道路改良やダムの送水管の工事に併せて随時布設替えを行う程度である。</t>
    <rPh sb="0" eb="2">
      <t>サクネン</t>
    </rPh>
    <rPh sb="2" eb="4">
      <t>ドウヨウ</t>
    </rPh>
    <phoneticPr fontId="4"/>
  </si>
  <si>
    <t>昨年同様、修繕等が増えることで経営面には大きく影響するため効果的な管路の更新や、漏水箇所の早期発見に努め最小限の支出にとどめ地方債の償還も計画どおりに行っていく。経営戦略は平成２８年度に策定済み。</t>
    <rPh sb="0" eb="2">
      <t>サクネン</t>
    </rPh>
    <rPh sb="2" eb="4">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</si>
</sst>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0.55000000000000004</c:v>
                </c:pt>
                <c:pt idx="1">
                  <c:v>0.16</c:v>
                </c:pt>
                <c:pt idx="2">
                  <c:v>0.08</c:v>
                </c:pt>
                <c:pt idx="3">
                  <c:v>0.22</c:v>
                </c:pt>
                <c:pt idx="4">
                  <c:v>7.0000000000000007E-2</c:v>
                </c:pt>
              </c:numCache>
            </c:numRef>
          </c:val>
          <c:extLst>
            <c:ext xmlns:c16="http://schemas.microsoft.com/office/drawing/2014/chart" uri="{C3380CC4-5D6E-409C-BE32-E72D297353CC}">
              <c16:uniqueId val="{00000000-EDA1-47F6-AA60-5A0A92D0493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c:ext xmlns:c16="http://schemas.microsoft.com/office/drawing/2014/chart" uri="{C3380CC4-5D6E-409C-BE32-E72D297353CC}">
              <c16:uniqueId val="{00000001-EDA1-47F6-AA60-5A0A92D0493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71.040000000000006</c:v>
                </c:pt>
                <c:pt idx="1">
                  <c:v>67.05</c:v>
                </c:pt>
                <c:pt idx="2">
                  <c:v>68.44</c:v>
                </c:pt>
                <c:pt idx="3">
                  <c:v>68.14</c:v>
                </c:pt>
                <c:pt idx="4">
                  <c:v>66.42</c:v>
                </c:pt>
              </c:numCache>
            </c:numRef>
          </c:val>
          <c:extLst>
            <c:ext xmlns:c16="http://schemas.microsoft.com/office/drawing/2014/chart" uri="{C3380CC4-5D6E-409C-BE32-E72D297353CC}">
              <c16:uniqueId val="{00000000-CBC4-4670-8316-A342AE2313A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c:ext xmlns:c16="http://schemas.microsoft.com/office/drawing/2014/chart" uri="{C3380CC4-5D6E-409C-BE32-E72D297353CC}">
              <c16:uniqueId val="{00000001-CBC4-4670-8316-A342AE2313A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71.47</c:v>
                </c:pt>
                <c:pt idx="1">
                  <c:v>73.92</c:v>
                </c:pt>
                <c:pt idx="2">
                  <c:v>71.459999999999994</c:v>
                </c:pt>
                <c:pt idx="3">
                  <c:v>72.3</c:v>
                </c:pt>
                <c:pt idx="4">
                  <c:v>71.209999999999994</c:v>
                </c:pt>
              </c:numCache>
            </c:numRef>
          </c:val>
          <c:extLst>
            <c:ext xmlns:c16="http://schemas.microsoft.com/office/drawing/2014/chart" uri="{C3380CC4-5D6E-409C-BE32-E72D297353CC}">
              <c16:uniqueId val="{00000000-F086-4D86-B839-4EBA828F224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c:ext xmlns:c16="http://schemas.microsoft.com/office/drawing/2014/chart" uri="{C3380CC4-5D6E-409C-BE32-E72D297353CC}">
              <c16:uniqueId val="{00000001-F086-4D86-B839-4EBA828F224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78.77</c:v>
                </c:pt>
                <c:pt idx="1">
                  <c:v>73.19</c:v>
                </c:pt>
                <c:pt idx="2">
                  <c:v>74.42</c:v>
                </c:pt>
                <c:pt idx="3">
                  <c:v>84.15</c:v>
                </c:pt>
                <c:pt idx="4">
                  <c:v>84.4</c:v>
                </c:pt>
              </c:numCache>
            </c:numRef>
          </c:val>
          <c:extLst>
            <c:ext xmlns:c16="http://schemas.microsoft.com/office/drawing/2014/chart" uri="{C3380CC4-5D6E-409C-BE32-E72D297353CC}">
              <c16:uniqueId val="{00000000-C849-4467-947A-F0DFBB96256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c:ext xmlns:c16="http://schemas.microsoft.com/office/drawing/2014/chart" uri="{C3380CC4-5D6E-409C-BE32-E72D297353CC}">
              <c16:uniqueId val="{00000001-C849-4467-947A-F0DFBB96256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A1-4D15-99D6-BDC3D26EEDC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A1-4D15-99D6-BDC3D26EEDC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57-45DA-B2DB-6AFD5BB72802}"/>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57-45DA-B2DB-6AFD5BB72802}"/>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B1-4FF5-B489-963CB6B6092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B1-4FF5-B489-963CB6B6092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06-475D-8C2F-98A6F41D893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06-475D-8C2F-98A6F41D893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613.65</c:v>
                </c:pt>
                <c:pt idx="1">
                  <c:v>533.53</c:v>
                </c:pt>
                <c:pt idx="2">
                  <c:v>459.17</c:v>
                </c:pt>
                <c:pt idx="3">
                  <c:v>388.12</c:v>
                </c:pt>
                <c:pt idx="4">
                  <c:v>343.08</c:v>
                </c:pt>
              </c:numCache>
            </c:numRef>
          </c:val>
          <c:extLst>
            <c:ext xmlns:c16="http://schemas.microsoft.com/office/drawing/2014/chart" uri="{C3380CC4-5D6E-409C-BE32-E72D297353CC}">
              <c16:uniqueId val="{00000000-9607-46CD-8EA0-D04586A452C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c:ext xmlns:c16="http://schemas.microsoft.com/office/drawing/2014/chart" uri="{C3380CC4-5D6E-409C-BE32-E72D297353CC}">
              <c16:uniqueId val="{00000001-9607-46CD-8EA0-D04586A452C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68.41</c:v>
                </c:pt>
                <c:pt idx="1">
                  <c:v>67.14</c:v>
                </c:pt>
                <c:pt idx="2">
                  <c:v>65.989999999999995</c:v>
                </c:pt>
                <c:pt idx="3">
                  <c:v>78.260000000000005</c:v>
                </c:pt>
                <c:pt idx="4">
                  <c:v>78</c:v>
                </c:pt>
              </c:numCache>
            </c:numRef>
          </c:val>
          <c:extLst>
            <c:ext xmlns:c16="http://schemas.microsoft.com/office/drawing/2014/chart" uri="{C3380CC4-5D6E-409C-BE32-E72D297353CC}">
              <c16:uniqueId val="{00000000-E351-4CEC-8843-BF20168D016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c:ext xmlns:c16="http://schemas.microsoft.com/office/drawing/2014/chart" uri="{C3380CC4-5D6E-409C-BE32-E72D297353CC}">
              <c16:uniqueId val="{00000001-E351-4CEC-8843-BF20168D016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310.83</c:v>
                </c:pt>
                <c:pt idx="1">
                  <c:v>324.89</c:v>
                </c:pt>
                <c:pt idx="2">
                  <c:v>331.59</c:v>
                </c:pt>
                <c:pt idx="3">
                  <c:v>280.17</c:v>
                </c:pt>
                <c:pt idx="4">
                  <c:v>280.58999999999997</c:v>
                </c:pt>
              </c:numCache>
            </c:numRef>
          </c:val>
          <c:extLst>
            <c:ext xmlns:c16="http://schemas.microsoft.com/office/drawing/2014/chart" uri="{C3380CC4-5D6E-409C-BE32-E72D297353CC}">
              <c16:uniqueId val="{00000000-B3D1-41C1-9970-9169AC72337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c:ext xmlns:c16="http://schemas.microsoft.com/office/drawing/2014/chart" uri="{C3380CC4-5D6E-409C-BE32-E72D297353CC}">
              <c16:uniqueId val="{00000001-B3D1-41C1-9970-9169AC72337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熊本県　苓北町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D2</v>
      </c>
      <c r="X8" s="48"/>
      <c r="Y8" s="48"/>
      <c r="Z8" s="48"/>
      <c r="AA8" s="48"/>
      <c r="AB8" s="48"/>
      <c r="AC8" s="48"/>
      <c r="AD8" s="48" t="str">
        <f>データ!$M$6</f>
        <v>非設置</v>
      </c>
      <c r="AE8" s="48"/>
      <c r="AF8" s="48"/>
      <c r="AG8" s="48"/>
      <c r="AH8" s="48"/>
      <c r="AI8" s="48"/>
      <c r="AJ8" s="48"/>
      <c r="AK8" s="2"/>
      <c r="AL8" s="49">
        <f>データ!$R$6</f>
        <v>7412</v>
      </c>
      <c r="AM8" s="49"/>
      <c r="AN8" s="49"/>
      <c r="AO8" s="49"/>
      <c r="AP8" s="49"/>
      <c r="AQ8" s="49"/>
      <c r="AR8" s="49"/>
      <c r="AS8" s="49"/>
      <c r="AT8" s="45">
        <f>データ!$S$6</f>
        <v>67.58</v>
      </c>
      <c r="AU8" s="45"/>
      <c r="AV8" s="45"/>
      <c r="AW8" s="45"/>
      <c r="AX8" s="45"/>
      <c r="AY8" s="45"/>
      <c r="AZ8" s="45"/>
      <c r="BA8" s="45"/>
      <c r="BB8" s="45">
        <f>データ!$T$6</f>
        <v>109.68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96.59</v>
      </c>
      <c r="Q10" s="45"/>
      <c r="R10" s="45"/>
      <c r="S10" s="45"/>
      <c r="T10" s="45"/>
      <c r="U10" s="45"/>
      <c r="V10" s="45"/>
      <c r="W10" s="49">
        <f>データ!$Q$6</f>
        <v>4170</v>
      </c>
      <c r="X10" s="49"/>
      <c r="Y10" s="49"/>
      <c r="Z10" s="49"/>
      <c r="AA10" s="49"/>
      <c r="AB10" s="49"/>
      <c r="AC10" s="49"/>
      <c r="AD10" s="2"/>
      <c r="AE10" s="2"/>
      <c r="AF10" s="2"/>
      <c r="AG10" s="2"/>
      <c r="AH10" s="2"/>
      <c r="AI10" s="2"/>
      <c r="AJ10" s="2"/>
      <c r="AK10" s="2"/>
      <c r="AL10" s="49">
        <f>データ!$U$6</f>
        <v>7061</v>
      </c>
      <c r="AM10" s="49"/>
      <c r="AN10" s="49"/>
      <c r="AO10" s="49"/>
      <c r="AP10" s="49"/>
      <c r="AQ10" s="49"/>
      <c r="AR10" s="49"/>
      <c r="AS10" s="49"/>
      <c r="AT10" s="45">
        <f>データ!$V$6</f>
        <v>34.229999999999997</v>
      </c>
      <c r="AU10" s="45"/>
      <c r="AV10" s="45"/>
      <c r="AW10" s="45"/>
      <c r="AX10" s="45"/>
      <c r="AY10" s="45"/>
      <c r="AZ10" s="45"/>
      <c r="BA10" s="45"/>
      <c r="BB10" s="45">
        <f>データ!$W$6</f>
        <v>206.28</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121</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53</v>
      </c>
      <c r="O85" s="26" t="str">
        <f>データ!EN6</f>
        <v>【0.72】</v>
      </c>
    </row>
  </sheetData>
  <sheetProtection algorithmName="SHA-512" hashValue="P41peRCpu6E6M2C+4o2ayGivU7b8xcy6DyVnRrmZD1bhI0RgkC1Ig+A1K/Ix0tPIzSDrgJFYPZ7XdlXulFVCsg==" saltValue="irMpiDWMeo43S0tdufa88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435317</v>
      </c>
      <c r="D6" s="33">
        <f t="shared" si="3"/>
        <v>47</v>
      </c>
      <c r="E6" s="33">
        <f t="shared" si="3"/>
        <v>1</v>
      </c>
      <c r="F6" s="33">
        <f t="shared" si="3"/>
        <v>0</v>
      </c>
      <c r="G6" s="33">
        <f t="shared" si="3"/>
        <v>0</v>
      </c>
      <c r="H6" s="33" t="str">
        <f t="shared" si="3"/>
        <v>熊本県　苓北町</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96.59</v>
      </c>
      <c r="Q6" s="34">
        <f t="shared" si="3"/>
        <v>4170</v>
      </c>
      <c r="R6" s="34">
        <f t="shared" si="3"/>
        <v>7412</v>
      </c>
      <c r="S6" s="34">
        <f t="shared" si="3"/>
        <v>67.58</v>
      </c>
      <c r="T6" s="34">
        <f t="shared" si="3"/>
        <v>109.68</v>
      </c>
      <c r="U6" s="34">
        <f t="shared" si="3"/>
        <v>7061</v>
      </c>
      <c r="V6" s="34">
        <f t="shared" si="3"/>
        <v>34.229999999999997</v>
      </c>
      <c r="W6" s="34">
        <f t="shared" si="3"/>
        <v>206.28</v>
      </c>
      <c r="X6" s="35">
        <f>IF(X7="",NA(),X7)</f>
        <v>78.77</v>
      </c>
      <c r="Y6" s="35">
        <f t="shared" ref="Y6:AG6" si="4">IF(Y7="",NA(),Y7)</f>
        <v>73.19</v>
      </c>
      <c r="Z6" s="35">
        <f t="shared" si="4"/>
        <v>74.42</v>
      </c>
      <c r="AA6" s="35">
        <f t="shared" si="4"/>
        <v>84.15</v>
      </c>
      <c r="AB6" s="35">
        <f t="shared" si="4"/>
        <v>84.4</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613.65</v>
      </c>
      <c r="BF6" s="35">
        <f t="shared" ref="BF6:BN6" si="7">IF(BF7="",NA(),BF7)</f>
        <v>533.53</v>
      </c>
      <c r="BG6" s="35">
        <f t="shared" si="7"/>
        <v>459.17</v>
      </c>
      <c r="BH6" s="35">
        <f t="shared" si="7"/>
        <v>388.12</v>
      </c>
      <c r="BI6" s="35">
        <f t="shared" si="7"/>
        <v>343.08</v>
      </c>
      <c r="BJ6" s="35">
        <f t="shared" si="7"/>
        <v>1167.7</v>
      </c>
      <c r="BK6" s="35">
        <f t="shared" si="7"/>
        <v>1228.58</v>
      </c>
      <c r="BL6" s="35">
        <f t="shared" si="7"/>
        <v>1280.18</v>
      </c>
      <c r="BM6" s="35">
        <f t="shared" si="7"/>
        <v>1346.23</v>
      </c>
      <c r="BN6" s="35">
        <f t="shared" si="7"/>
        <v>1295.06</v>
      </c>
      <c r="BO6" s="34" t="str">
        <f>IF(BO7="","",IF(BO7="-","【-】","【"&amp;SUBSTITUTE(TEXT(BO7,"#,##0.00"),"-","△")&amp;"】"))</f>
        <v>【1,141.75】</v>
      </c>
      <c r="BP6" s="35">
        <f>IF(BP7="",NA(),BP7)</f>
        <v>68.41</v>
      </c>
      <c r="BQ6" s="35">
        <f t="shared" ref="BQ6:BY6" si="8">IF(BQ7="",NA(),BQ7)</f>
        <v>67.14</v>
      </c>
      <c r="BR6" s="35">
        <f t="shared" si="8"/>
        <v>65.989999999999995</v>
      </c>
      <c r="BS6" s="35">
        <f t="shared" si="8"/>
        <v>78.260000000000005</v>
      </c>
      <c r="BT6" s="35">
        <f t="shared" si="8"/>
        <v>78</v>
      </c>
      <c r="BU6" s="35">
        <f t="shared" si="8"/>
        <v>54.43</v>
      </c>
      <c r="BV6" s="35">
        <f t="shared" si="8"/>
        <v>53.81</v>
      </c>
      <c r="BW6" s="35">
        <f t="shared" si="8"/>
        <v>53.62</v>
      </c>
      <c r="BX6" s="35">
        <f t="shared" si="8"/>
        <v>53.41</v>
      </c>
      <c r="BY6" s="35">
        <f t="shared" si="8"/>
        <v>53.29</v>
      </c>
      <c r="BZ6" s="34" t="str">
        <f>IF(BZ7="","",IF(BZ7="-","【-】","【"&amp;SUBSTITUTE(TEXT(BZ7,"#,##0.00"),"-","△")&amp;"】"))</f>
        <v>【54.93】</v>
      </c>
      <c r="CA6" s="35">
        <f>IF(CA7="",NA(),CA7)</f>
        <v>310.83</v>
      </c>
      <c r="CB6" s="35">
        <f t="shared" ref="CB6:CJ6" si="9">IF(CB7="",NA(),CB7)</f>
        <v>324.89</v>
      </c>
      <c r="CC6" s="35">
        <f t="shared" si="9"/>
        <v>331.59</v>
      </c>
      <c r="CD6" s="35">
        <f t="shared" si="9"/>
        <v>280.17</v>
      </c>
      <c r="CE6" s="35">
        <f t="shared" si="9"/>
        <v>280.58999999999997</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71.040000000000006</v>
      </c>
      <c r="CM6" s="35">
        <f t="shared" ref="CM6:CU6" si="10">IF(CM7="",NA(),CM7)</f>
        <v>67.05</v>
      </c>
      <c r="CN6" s="35">
        <f t="shared" si="10"/>
        <v>68.44</v>
      </c>
      <c r="CO6" s="35">
        <f t="shared" si="10"/>
        <v>68.14</v>
      </c>
      <c r="CP6" s="35">
        <f t="shared" si="10"/>
        <v>66.42</v>
      </c>
      <c r="CQ6" s="35">
        <f t="shared" si="10"/>
        <v>60.17</v>
      </c>
      <c r="CR6" s="35">
        <f t="shared" si="10"/>
        <v>58.96</v>
      </c>
      <c r="CS6" s="35">
        <f t="shared" si="10"/>
        <v>58.1</v>
      </c>
      <c r="CT6" s="35">
        <f t="shared" si="10"/>
        <v>56.19</v>
      </c>
      <c r="CU6" s="35">
        <f t="shared" si="10"/>
        <v>56.65</v>
      </c>
      <c r="CV6" s="34" t="str">
        <f>IF(CV7="","",IF(CV7="-","【-】","【"&amp;SUBSTITUTE(TEXT(CV7,"#,##0.00"),"-","△")&amp;"】"))</f>
        <v>【56.91】</v>
      </c>
      <c r="CW6" s="35">
        <f>IF(CW7="",NA(),CW7)</f>
        <v>71.47</v>
      </c>
      <c r="CX6" s="35">
        <f t="shared" ref="CX6:DF6" si="11">IF(CX7="",NA(),CX7)</f>
        <v>73.92</v>
      </c>
      <c r="CY6" s="35">
        <f t="shared" si="11"/>
        <v>71.459999999999994</v>
      </c>
      <c r="CZ6" s="35">
        <f t="shared" si="11"/>
        <v>72.3</v>
      </c>
      <c r="DA6" s="35">
        <f t="shared" si="11"/>
        <v>71.209999999999994</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0.55000000000000004</v>
      </c>
      <c r="EE6" s="35">
        <f t="shared" ref="EE6:EM6" si="14">IF(EE7="",NA(),EE7)</f>
        <v>0.16</v>
      </c>
      <c r="EF6" s="35">
        <f t="shared" si="14"/>
        <v>0.08</v>
      </c>
      <c r="EG6" s="35">
        <f t="shared" si="14"/>
        <v>0.22</v>
      </c>
      <c r="EH6" s="35">
        <f t="shared" si="14"/>
        <v>7.0000000000000007E-2</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435317</v>
      </c>
      <c r="D7" s="37">
        <v>47</v>
      </c>
      <c r="E7" s="37">
        <v>1</v>
      </c>
      <c r="F7" s="37">
        <v>0</v>
      </c>
      <c r="G7" s="37">
        <v>0</v>
      </c>
      <c r="H7" s="37" t="s">
        <v>108</v>
      </c>
      <c r="I7" s="37" t="s">
        <v>109</v>
      </c>
      <c r="J7" s="37" t="s">
        <v>110</v>
      </c>
      <c r="K7" s="37" t="s">
        <v>111</v>
      </c>
      <c r="L7" s="37" t="s">
        <v>112</v>
      </c>
      <c r="M7" s="37" t="s">
        <v>113</v>
      </c>
      <c r="N7" s="38" t="s">
        <v>114</v>
      </c>
      <c r="O7" s="38" t="s">
        <v>115</v>
      </c>
      <c r="P7" s="38">
        <v>96.59</v>
      </c>
      <c r="Q7" s="38">
        <v>4170</v>
      </c>
      <c r="R7" s="38">
        <v>7412</v>
      </c>
      <c r="S7" s="38">
        <v>67.58</v>
      </c>
      <c r="T7" s="38">
        <v>109.68</v>
      </c>
      <c r="U7" s="38">
        <v>7061</v>
      </c>
      <c r="V7" s="38">
        <v>34.229999999999997</v>
      </c>
      <c r="W7" s="38">
        <v>206.28</v>
      </c>
      <c r="X7" s="38">
        <v>78.77</v>
      </c>
      <c r="Y7" s="38">
        <v>73.19</v>
      </c>
      <c r="Z7" s="38">
        <v>74.42</v>
      </c>
      <c r="AA7" s="38">
        <v>84.15</v>
      </c>
      <c r="AB7" s="38">
        <v>84.4</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613.65</v>
      </c>
      <c r="BF7" s="38">
        <v>533.53</v>
      </c>
      <c r="BG7" s="38">
        <v>459.17</v>
      </c>
      <c r="BH7" s="38">
        <v>388.12</v>
      </c>
      <c r="BI7" s="38">
        <v>343.08</v>
      </c>
      <c r="BJ7" s="38">
        <v>1167.7</v>
      </c>
      <c r="BK7" s="38">
        <v>1228.58</v>
      </c>
      <c r="BL7" s="38">
        <v>1280.18</v>
      </c>
      <c r="BM7" s="38">
        <v>1346.23</v>
      </c>
      <c r="BN7" s="38">
        <v>1295.06</v>
      </c>
      <c r="BO7" s="38">
        <v>1141.75</v>
      </c>
      <c r="BP7" s="38">
        <v>68.41</v>
      </c>
      <c r="BQ7" s="38">
        <v>67.14</v>
      </c>
      <c r="BR7" s="38">
        <v>65.989999999999995</v>
      </c>
      <c r="BS7" s="38">
        <v>78.260000000000005</v>
      </c>
      <c r="BT7" s="38">
        <v>78</v>
      </c>
      <c r="BU7" s="38">
        <v>54.43</v>
      </c>
      <c r="BV7" s="38">
        <v>53.81</v>
      </c>
      <c r="BW7" s="38">
        <v>53.62</v>
      </c>
      <c r="BX7" s="38">
        <v>53.41</v>
      </c>
      <c r="BY7" s="38">
        <v>53.29</v>
      </c>
      <c r="BZ7" s="38">
        <v>54.93</v>
      </c>
      <c r="CA7" s="38">
        <v>310.83</v>
      </c>
      <c r="CB7" s="38">
        <v>324.89</v>
      </c>
      <c r="CC7" s="38">
        <v>331.59</v>
      </c>
      <c r="CD7" s="38">
        <v>280.17</v>
      </c>
      <c r="CE7" s="38">
        <v>280.58999999999997</v>
      </c>
      <c r="CF7" s="38">
        <v>279.8</v>
      </c>
      <c r="CG7" s="38">
        <v>284.64999999999998</v>
      </c>
      <c r="CH7" s="38">
        <v>287.7</v>
      </c>
      <c r="CI7" s="38">
        <v>277.39999999999998</v>
      </c>
      <c r="CJ7" s="38">
        <v>259.02</v>
      </c>
      <c r="CK7" s="38">
        <v>292.18</v>
      </c>
      <c r="CL7" s="38">
        <v>71.040000000000006</v>
      </c>
      <c r="CM7" s="38">
        <v>67.05</v>
      </c>
      <c r="CN7" s="38">
        <v>68.44</v>
      </c>
      <c r="CO7" s="38">
        <v>68.14</v>
      </c>
      <c r="CP7" s="38">
        <v>66.42</v>
      </c>
      <c r="CQ7" s="38">
        <v>60.17</v>
      </c>
      <c r="CR7" s="38">
        <v>58.96</v>
      </c>
      <c r="CS7" s="38">
        <v>58.1</v>
      </c>
      <c r="CT7" s="38">
        <v>56.19</v>
      </c>
      <c r="CU7" s="38">
        <v>56.65</v>
      </c>
      <c r="CV7" s="38">
        <v>56.91</v>
      </c>
      <c r="CW7" s="38">
        <v>71.47</v>
      </c>
      <c r="CX7" s="38">
        <v>73.92</v>
      </c>
      <c r="CY7" s="38">
        <v>71.459999999999994</v>
      </c>
      <c r="CZ7" s="38">
        <v>72.3</v>
      </c>
      <c r="DA7" s="38">
        <v>71.209999999999994</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0.55000000000000004</v>
      </c>
      <c r="EE7" s="38">
        <v>0.16</v>
      </c>
      <c r="EF7" s="38">
        <v>0.08</v>
      </c>
      <c r="EG7" s="38">
        <v>0.22</v>
      </c>
      <c r="EH7" s="38">
        <v>7.0000000000000007E-2</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intra850</cp:lastModifiedBy>
  <dcterms:created xsi:type="dcterms:W3CDTF">2018-12-03T08:46:05Z</dcterms:created>
  <dcterms:modified xsi:type="dcterms:W3CDTF">2019-01-29T07:18:42Z</dcterms:modified>
  <cp:category/>
</cp:coreProperties>
</file>