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69\Desktop\公営企業に係る経営比較分析表の分析等について（依頼）\"/>
    </mc:Choice>
  </mc:AlternateContent>
  <workbookProtection workbookAlgorithmName="SHA-512" workbookHashValue="EDuM2QYhM0KbLpwP84tkcM6SzbS6a8ep+7ZuOAae+HEa16vpbf6fTlzcEZXnbei3n2sy+KU0uR7PLBKcDBTVfA==" workbookSaltValue="xyA0c/XFQSmeS46WP3vczQ==" workbookSpinCount="100000" lockStructure="1"/>
  <bookViews>
    <workbookView xWindow="0" yWindow="0" windowWidth="15360" windowHeight="7635"/>
  </bookViews>
  <sheets>
    <sheet name="法非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E85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<sst xmlns="http://schemas.openxmlformats.org/spreadsheetml/2006/main" count="237" uniqueCount="123">
  <si>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</si>
  <si>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</si>
  <si>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</si>
  <si>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</si>
  <si>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</si>
  <si>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</si>
  <si>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</si>
  <si>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</si>
  <si>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</si>
  <si>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</si>
  <si>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</si>
  <si>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</si>
  <si>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</si>
  <si>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</si>
  <si>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</si>
  <si>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</si>
  <si>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</si>
  <si>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</si>
  <si>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</si>
  <si>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</si>
  <si>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</si>
  <si>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</si>
  <si>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</si>
  <si>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</si>
  <si>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</si>
  <si>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</si>
  <si>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</si>
  <si>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</si>
  <si>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</si>
  <si>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</si>
  <si>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</si>
  <si>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</si>
  <si>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</si>
  <si>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</si>
  <si>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</si>
  <si>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</si>
  <si>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</si>
  <si>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</si>
  <si>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</si>
  <si>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</si>
  <si>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</si>
  <si>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</si>
  <si>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</si>
  <si>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</si>
  <si>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</si>
  <si>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</si>
  <si>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</si>
  <si>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</si>
  <si>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</si>
  <si>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</si>
  <si>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</si>
  <si>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</si>
  <si>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</si>
  <si>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</si>
  <si>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</si>
  <si>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</si>
  <si>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</si>
  <si>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</si>
  <si>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</si>
  <si>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</si>
  <si>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</si>
  <si>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</si>
  <si>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</si>
  <si>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</si>
  <si>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</si>
  <si>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</si>
  <si>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</si>
  <si>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</si>
  <si>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</si>
  <si>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</si>
  <si>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</si>
  <si>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</si>
  <si>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</si>
  <si>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</si>
  <si>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</si>
  <si>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</si>
  <si>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</si>
  <si>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</si>
  <si>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</si>
  <si>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</si>
  <si>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</si>
  <si>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</si>
  <si>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</si>
  <si>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</si>
  <si>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</si>
  <si>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</si>
  <si>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</si>
  <si>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</si>
  <si>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</si>
  <si>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</si>
  <si>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</si>
  <si>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</si>
  <si>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</si>
  <si>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</si>
  <si>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</si>
  <si>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</si>
  <si>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</si>
  <si>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</si>
  <si>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</si>
  <si>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</si>
  <si>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</si>
  <si>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</si>
  <si>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</si>
  <si>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</si>
  <si>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</si>
  <si>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</si>
  <si>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</si>
  <si>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高森町</t>
  </si>
  <si>
    <t>法非適用</t>
  </si>
  <si>
    <t>水道事業</t>
  </si>
  <si>
    <t>簡易水道事業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</si>
  <si>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</si>
  <si>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</si>
  <si>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</si>
  <si>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</si>
  <si>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</si>
  <si>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</si>
  <si>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</si>
  <si>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</si>
  <si>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</si>
  <si>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当事業における管路を更新する場合は、緊急を要する場合、給水体制に異常をもたらす場合、経年劣化が著しい場合、経年劣化が著しく、道路改良工事を伴う場合で、全体の収支を考慮して更新している。明確な管路更新計画がなく、緊急を要する管路がなかったことから、平成29年度は管路更新していない。管路更新をしなかったことにより、目先の経費削減はできたが、明確な管路更新計画を作成し、将来を考え、投資していく事が必要だと考える。</t>
    <rPh sb="0" eb="1">
      <t>トウ</t>
    </rPh>
    <rPh sb="1" eb="3">
      <t>ジギョウ</t>
    </rPh>
    <rPh sb="7" eb="9">
      <t>カンロ</t>
    </rPh>
    <rPh sb="10" eb="12">
      <t>コウシン</t>
    </rPh>
    <rPh sb="14" eb="16">
      <t>バアイ</t>
    </rPh>
    <rPh sb="18" eb="20">
      <t>キンキュウ</t>
    </rPh>
    <rPh sb="21" eb="22">
      <t>ヨウ</t>
    </rPh>
    <rPh sb="24" eb="26">
      <t>バアイ</t>
    </rPh>
    <rPh sb="27" eb="29">
      <t>キュウスイ</t>
    </rPh>
    <rPh sb="29" eb="31">
      <t>タイセイ</t>
    </rPh>
    <rPh sb="32" eb="34">
      <t>イジョウ</t>
    </rPh>
    <rPh sb="39" eb="41">
      <t>バアイ</t>
    </rPh>
    <rPh sb="42" eb="44">
      <t>ケイネン</t>
    </rPh>
    <rPh sb="44" eb="46">
      <t>レッカ</t>
    </rPh>
    <rPh sb="47" eb="48">
      <t>イチジル</t>
    </rPh>
    <rPh sb="50" eb="52">
      <t>バアイ</t>
    </rPh>
    <rPh sb="53" eb="55">
      <t>ケイネン</t>
    </rPh>
    <rPh sb="55" eb="57">
      <t>レッカ</t>
    </rPh>
    <rPh sb="58" eb="59">
      <t>イチジル</t>
    </rPh>
    <rPh sb="62" eb="64">
      <t>ドウロ</t>
    </rPh>
    <rPh sb="64" eb="66">
      <t>カイリョウ</t>
    </rPh>
    <rPh sb="66" eb="68">
      <t>コウジ</t>
    </rPh>
    <rPh sb="69" eb="70">
      <t>トモナ</t>
    </rPh>
    <rPh sb="71" eb="73">
      <t>バアイ</t>
    </rPh>
    <rPh sb="75" eb="77">
      <t>ゼンタイ</t>
    </rPh>
    <rPh sb="78" eb="80">
      <t>シュウシ</t>
    </rPh>
    <rPh sb="81" eb="83">
      <t>コウリョ</t>
    </rPh>
    <rPh sb="85" eb="87">
      <t>コウシン</t>
    </rPh>
    <rPh sb="92" eb="94">
      <t>メイカク</t>
    </rPh>
    <rPh sb="95" eb="97">
      <t>カンロ</t>
    </rPh>
    <rPh sb="97" eb="99">
      <t>コウシン</t>
    </rPh>
    <rPh sb="99" eb="101">
      <t>ケイカク</t>
    </rPh>
    <rPh sb="105" eb="107">
      <t>キンキュウ</t>
    </rPh>
    <rPh sb="108" eb="109">
      <t>ヨウ</t>
    </rPh>
    <rPh sb="111" eb="113">
      <t>カンロ</t>
    </rPh>
    <rPh sb="123" eb="125">
      <t>ヘイセイ</t>
    </rPh>
    <rPh sb="127" eb="129">
      <t>ネンド</t>
    </rPh>
    <rPh sb="130" eb="132">
      <t>カンロ</t>
    </rPh>
    <rPh sb="132" eb="134">
      <t>コウシン</t>
    </rPh>
    <rPh sb="140" eb="142">
      <t>カンロ</t>
    </rPh>
    <rPh sb="142" eb="144">
      <t>コウシン</t>
    </rPh>
    <rPh sb="156" eb="158">
      <t>メサキ</t>
    </rPh>
    <rPh sb="159" eb="161">
      <t>ケイヒ</t>
    </rPh>
    <rPh sb="161" eb="163">
      <t>サクゲン</t>
    </rPh>
    <rPh sb="169" eb="171">
      <t>メイカク</t>
    </rPh>
    <rPh sb="172" eb="174">
      <t>カンロ</t>
    </rPh>
    <rPh sb="174" eb="176">
      <t>コウシン</t>
    </rPh>
    <rPh sb="176" eb="178">
      <t>ケイカク</t>
    </rPh>
    <rPh sb="179" eb="181">
      <t>サクセイ</t>
    </rPh>
    <rPh sb="183" eb="185">
      <t>ショウライ</t>
    </rPh>
    <rPh sb="186" eb="187">
      <t>カンガ</t>
    </rPh>
    <rPh sb="189" eb="191">
      <t>トウシ</t>
    </rPh>
    <rPh sb="195" eb="196">
      <t>コト</t>
    </rPh>
    <rPh sb="197" eb="199">
      <t>ヒツヨウ</t>
    </rPh>
    <rPh sb="201" eb="202">
      <t>カンガ</t>
    </rPh>
    <phoneticPr fontId="4"/>
  </si>
  <si>
    <t>保有する資産の老朽化に伴う大量更新時期の到来や、人口減少等に伴う料金収入の減少等により、経営環境は厳しさを増していく事が予想されているため、経費削減に努め、水道料金の引き上げについて検討する事が必要であると考える。
平成29年度に高森町簡易水道事業経営戦略を策定したため、この基本計画に従い、経営の効率化、健全化のための取り組みを進めていき、さらには、管路やポンプ等保有する資産の更新計画を作成し、将来に備える事が必要と考える。</t>
    <rPh sb="0" eb="2">
      <t>ホユウ</t>
    </rPh>
    <rPh sb="4" eb="6">
      <t>シサン</t>
    </rPh>
    <rPh sb="7" eb="10">
      <t>ロウキュウカ</t>
    </rPh>
    <rPh sb="11" eb="12">
      <t>トモナ</t>
    </rPh>
    <rPh sb="13" eb="15">
      <t>タイリョウ</t>
    </rPh>
    <rPh sb="15" eb="17">
      <t>コウシン</t>
    </rPh>
    <rPh sb="17" eb="19">
      <t>ジキ</t>
    </rPh>
    <rPh sb="20" eb="22">
      <t>トウライ</t>
    </rPh>
    <rPh sb="24" eb="26">
      <t>ジンコウ</t>
    </rPh>
    <rPh sb="26" eb="29">
      <t>ゲンショウトウ</t>
    </rPh>
    <rPh sb="30" eb="31">
      <t>トモナ</t>
    </rPh>
    <rPh sb="32" eb="34">
      <t>リョウキン</t>
    </rPh>
    <rPh sb="34" eb="36">
      <t>シュウニュウ</t>
    </rPh>
    <rPh sb="37" eb="40">
      <t>ゲンショウトウ</t>
    </rPh>
    <rPh sb="44" eb="46">
      <t>ケイエイ</t>
    </rPh>
    <rPh sb="46" eb="48">
      <t>カンキョウ</t>
    </rPh>
    <rPh sb="49" eb="50">
      <t>キビ</t>
    </rPh>
    <rPh sb="53" eb="54">
      <t>マ</t>
    </rPh>
    <rPh sb="58" eb="59">
      <t>コト</t>
    </rPh>
    <rPh sb="60" eb="62">
      <t>ヨソウ</t>
    </rPh>
    <rPh sb="70" eb="72">
      <t>ケイヒ</t>
    </rPh>
    <rPh sb="72" eb="74">
      <t>サクゲン</t>
    </rPh>
    <rPh sb="75" eb="76">
      <t>ツト</t>
    </rPh>
    <rPh sb="78" eb="80">
      <t>スイドウ</t>
    </rPh>
    <rPh sb="80" eb="82">
      <t>リョウキン</t>
    </rPh>
    <rPh sb="83" eb="84">
      <t>ヒ</t>
    </rPh>
    <rPh sb="85" eb="86">
      <t>ア</t>
    </rPh>
    <rPh sb="91" eb="93">
      <t>ケントウ</t>
    </rPh>
    <rPh sb="95" eb="96">
      <t>コト</t>
    </rPh>
    <rPh sb="97" eb="99">
      <t>ヒツヨウ</t>
    </rPh>
    <rPh sb="103" eb="104">
      <t>カンガ</t>
    </rPh>
    <rPh sb="108" eb="110">
      <t>ヘイセイ</t>
    </rPh>
    <rPh sb="112" eb="114">
      <t>ネンド</t>
    </rPh>
    <rPh sb="115" eb="116">
      <t>タカ</t>
    </rPh>
    <rPh sb="116" eb="117">
      <t>モリ</t>
    </rPh>
    <rPh sb="117" eb="118">
      <t>マチ</t>
    </rPh>
    <rPh sb="118" eb="120">
      <t>カンイ</t>
    </rPh>
    <rPh sb="120" eb="122">
      <t>スイドウ</t>
    </rPh>
    <rPh sb="122" eb="124">
      <t>ジギョウ</t>
    </rPh>
    <rPh sb="124" eb="126">
      <t>ケイエイ</t>
    </rPh>
    <rPh sb="126" eb="128">
      <t>センリャク</t>
    </rPh>
    <rPh sb="129" eb="131">
      <t>サクテイ</t>
    </rPh>
    <rPh sb="138" eb="140">
      <t>キホン</t>
    </rPh>
    <rPh sb="140" eb="142">
      <t>ケイカク</t>
    </rPh>
    <rPh sb="143" eb="144">
      <t>シタガ</t>
    </rPh>
    <rPh sb="146" eb="148">
      <t>ケイエイ</t>
    </rPh>
    <rPh sb="149" eb="152">
      <t>コウリツカ</t>
    </rPh>
    <rPh sb="153" eb="156">
      <t>ケンゼンカ</t>
    </rPh>
    <rPh sb="160" eb="161">
      <t>ト</t>
    </rPh>
    <rPh sb="162" eb="163">
      <t>ク</t>
    </rPh>
    <rPh sb="165" eb="166">
      <t>スス</t>
    </rPh>
    <rPh sb="176" eb="178">
      <t>カンロ</t>
    </rPh>
    <rPh sb="182" eb="183">
      <t>ナド</t>
    </rPh>
    <rPh sb="183" eb="185">
      <t>ホユウ</t>
    </rPh>
    <rPh sb="187" eb="189">
      <t>シサン</t>
    </rPh>
    <rPh sb="190" eb="192">
      <t>コウシン</t>
    </rPh>
    <rPh sb="192" eb="194">
      <t>ケイカク</t>
    </rPh>
    <rPh sb="195" eb="197">
      <t>サクセイ</t>
    </rPh>
    <rPh sb="199" eb="201">
      <t>ショウライ</t>
    </rPh>
    <rPh sb="202" eb="203">
      <t>ソナ</t>
    </rPh>
    <rPh sb="205" eb="206">
      <t>コト</t>
    </rPh>
    <rPh sb="207" eb="209">
      <t>ヒツヨウ</t>
    </rPh>
    <rPh sb="210" eb="211">
      <t>カンガ</t>
    </rPh>
    <phoneticPr fontId="4"/>
  </si>
  <si>
    <t>収益的収支比率、料金回収率を見ると、類似団体平均を上回っているが、経費削減にも限界があり、老朽化した資産の大量更新が予想されるので、水道料金の引き上げは必要であると考える。
施設利用率を見ると、給水人口減少により、能力を持て余してきた施設があると考えられ、今後は、給水人口に見合った施設へダウンサイジングすることや、施設の統合等を検討しなければならないと考える。
有収率を見ると、おおむね良好と考えるが、漏水調査等により、更なる向上を目指す事が必要と考える。</t>
    <rPh sb="0" eb="3">
      <t>シュウエキテキ</t>
    </rPh>
    <rPh sb="3" eb="5">
      <t>シュウシ</t>
    </rPh>
    <rPh sb="5" eb="7">
      <t>ヒリツ</t>
    </rPh>
    <rPh sb="8" eb="10">
      <t>リョウキン</t>
    </rPh>
    <rPh sb="10" eb="12">
      <t>カイシュウ</t>
    </rPh>
    <rPh sb="12" eb="13">
      <t>リツ</t>
    </rPh>
    <rPh sb="14" eb="15">
      <t>ミ</t>
    </rPh>
    <rPh sb="18" eb="20">
      <t>ルイジ</t>
    </rPh>
    <rPh sb="20" eb="22">
      <t>ダンタイ</t>
    </rPh>
    <rPh sb="22" eb="24">
      <t>ヘイキン</t>
    </rPh>
    <rPh sb="25" eb="27">
      <t>ウワマワ</t>
    </rPh>
    <rPh sb="33" eb="35">
      <t>ケイヒ</t>
    </rPh>
    <rPh sb="35" eb="37">
      <t>サクゲン</t>
    </rPh>
    <rPh sb="39" eb="41">
      <t>ゲンカイ</t>
    </rPh>
    <rPh sb="45" eb="48">
      <t>ロウキュウカ</t>
    </rPh>
    <rPh sb="50" eb="52">
      <t>シサン</t>
    </rPh>
    <rPh sb="53" eb="55">
      <t>タイリョウ</t>
    </rPh>
    <rPh sb="76" eb="78">
      <t>ヒツヨウ</t>
    </rPh>
    <rPh sb="82" eb="83">
      <t>カンガ</t>
    </rPh>
    <rPh sb="87" eb="89">
      <t>シセツ</t>
    </rPh>
    <rPh sb="89" eb="92">
      <t>リヨウリツ</t>
    </rPh>
    <rPh sb="93" eb="94">
      <t>ミ</t>
    </rPh>
    <rPh sb="97" eb="99">
      <t>キュウスイ</t>
    </rPh>
    <rPh sb="99" eb="101">
      <t>ジンコウ</t>
    </rPh>
    <rPh sb="101" eb="103">
      <t>ゲンショウ</t>
    </rPh>
    <rPh sb="107" eb="109">
      <t>ノウリョク</t>
    </rPh>
    <rPh sb="110" eb="111">
      <t>モ</t>
    </rPh>
    <rPh sb="112" eb="113">
      <t>アマ</t>
    </rPh>
    <rPh sb="117" eb="119">
      <t>シセツ</t>
    </rPh>
    <rPh sb="123" eb="124">
      <t>カンガ</t>
    </rPh>
    <rPh sb="128" eb="130">
      <t>コンゴ</t>
    </rPh>
    <rPh sb="132" eb="134">
      <t>キュウスイ</t>
    </rPh>
    <rPh sb="134" eb="136">
      <t>ジンコウ</t>
    </rPh>
    <rPh sb="137" eb="139">
      <t>ミア</t>
    </rPh>
    <rPh sb="141" eb="143">
      <t>シセツ</t>
    </rPh>
    <rPh sb="158" eb="160">
      <t>シセツ</t>
    </rPh>
    <rPh sb="161" eb="163">
      <t>トウゴウ</t>
    </rPh>
    <rPh sb="163" eb="164">
      <t>トウ</t>
    </rPh>
    <rPh sb="165" eb="167">
      <t>ケントウ</t>
    </rPh>
    <rPh sb="177" eb="178">
      <t>カンガ</t>
    </rPh>
    <rPh sb="182" eb="183">
      <t>ユウ</t>
    </rPh>
    <rPh sb="183" eb="184">
      <t>シュウ</t>
    </rPh>
    <rPh sb="184" eb="185">
      <t>リツ</t>
    </rPh>
    <rPh sb="186" eb="187">
      <t>ミ</t>
    </rPh>
    <rPh sb="194" eb="196">
      <t>リョウコウ</t>
    </rPh>
    <rPh sb="197" eb="198">
      <t>カンガ</t>
    </rPh>
    <rPh sb="202" eb="204">
      <t>ロウスイ</t>
    </rPh>
    <rPh sb="204" eb="206">
      <t>チョウサ</t>
    </rPh>
    <rPh sb="206" eb="207">
      <t>トウ</t>
    </rPh>
    <rPh sb="211" eb="212">
      <t>サラ</t>
    </rPh>
    <rPh sb="214" eb="216">
      <t>コウジョウ</t>
    </rPh>
    <rPh sb="217" eb="219">
      <t>メザ</t>
    </rPh>
    <rPh sb="220" eb="221">
      <t>コト</t>
    </rPh>
    <rPh sb="222" eb="224">
      <t>ヒツヨウ</t>
    </rPh>
    <rPh sb="225" eb="226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</si>
</sst>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0.73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BA-48CE-8579-861642FA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95016"/>
        <c:axId val="216495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0.89</c:v>
                </c:pt>
                <c:pt idx="1">
                  <c:v>0.98</c:v>
                </c:pt>
                <c:pt idx="2">
                  <c:v>0.76</c:v>
                </c:pt>
                <c:pt idx="3">
                  <c:v>0.8</c:v>
                </c:pt>
                <c:pt idx="4">
                  <c:v>0.96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BA-48CE-8579-861642FA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95016"/>
        <c:axId val="216495400"/>
      </c:lineChart>
      <c:dateAx>
        <c:axId val="216495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6495400"/>
        <c:crosses val="autoZero"/>
        <c:auto val="1"/>
        <c:lblOffset val="100"/>
        <c:baseTimeUnit val="years"/>
      </c:dateAx>
      <c:valAx>
        <c:axId val="216495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6495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46.62</c:v>
                </c:pt>
                <c:pt idx="1">
                  <c:v>44.13</c:v>
                </c:pt>
                <c:pt idx="2">
                  <c:v>43.28</c:v>
                </c:pt>
                <c:pt idx="3">
                  <c:v>43.23</c:v>
                </c:pt>
                <c:pt idx="4">
                  <c:v>44.01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87-4408-9C78-7AC6A508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14824"/>
        <c:axId val="21721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60.17</c:v>
                </c:pt>
                <c:pt idx="1">
                  <c:v>58.96</c:v>
                </c:pt>
                <c:pt idx="2">
                  <c:v>58.1</c:v>
                </c:pt>
                <c:pt idx="3">
                  <c:v>56.19</c:v>
                </c:pt>
                <c:pt idx="4">
                  <c:v>56.65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87-4408-9C78-7AC6A508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14824"/>
        <c:axId val="217215216"/>
      </c:lineChart>
      <c:dateAx>
        <c:axId val="217214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215216"/>
        <c:crosses val="autoZero"/>
        <c:auto val="1"/>
        <c:lblOffset val="100"/>
        <c:baseTimeUnit val="years"/>
      </c:dateAx>
      <c:valAx>
        <c:axId val="217215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214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88.32</c:v>
                </c:pt>
                <c:pt idx="1">
                  <c:v>88.29</c:v>
                </c:pt>
                <c:pt idx="2">
                  <c:v>88.3</c:v>
                </c:pt>
                <c:pt idx="3">
                  <c:v>88.3</c:v>
                </c:pt>
                <c:pt idx="4">
                  <c:v>88.28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35-408E-BEA2-481397A63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16392"/>
        <c:axId val="217743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76.680000000000007</c:v>
                </c:pt>
                <c:pt idx="1">
                  <c:v>76.58</c:v>
                </c:pt>
                <c:pt idx="2">
                  <c:v>76.69</c:v>
                </c:pt>
                <c:pt idx="3">
                  <c:v>77.180000000000007</c:v>
                </c:pt>
                <c:pt idx="4">
                  <c:v>76.13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35-408E-BEA2-481397A63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16392"/>
        <c:axId val="217743128"/>
      </c:lineChart>
      <c:dateAx>
        <c:axId val="217216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743128"/>
        <c:crosses val="autoZero"/>
        <c:auto val="1"/>
        <c:lblOffset val="100"/>
        <c:baseTimeUnit val="years"/>
      </c:dateAx>
      <c:valAx>
        <c:axId val="217743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216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89.91</c:v>
                </c:pt>
                <c:pt idx="1">
                  <c:v>77.84</c:v>
                </c:pt>
                <c:pt idx="2">
                  <c:v>71.81</c:v>
                </c:pt>
                <c:pt idx="3">
                  <c:v>85.27</c:v>
                </c:pt>
                <c:pt idx="4">
                  <c:v>82.7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68-442E-B44D-85A677D63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94024"/>
        <c:axId val="216578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75.709999999999994</c:v>
                </c:pt>
                <c:pt idx="1">
                  <c:v>75.09</c:v>
                </c:pt>
                <c:pt idx="2">
                  <c:v>75.34</c:v>
                </c:pt>
                <c:pt idx="3">
                  <c:v>76.650000000000006</c:v>
                </c:pt>
                <c:pt idx="4">
                  <c:v>73.959999999999994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68-442E-B44D-85A677D63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194024"/>
        <c:axId val="216578200"/>
      </c:lineChart>
      <c:dateAx>
        <c:axId val="217194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6578200"/>
        <c:crosses val="autoZero"/>
        <c:auto val="1"/>
        <c:lblOffset val="100"/>
        <c:baseTimeUnit val="years"/>
      </c:dateAx>
      <c:valAx>
        <c:axId val="216578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194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6B-4DEE-AD91-3E106CED9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460192"/>
        <c:axId val="217164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6B-4DEE-AD91-3E106CED9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60192"/>
        <c:axId val="217164776"/>
      </c:lineChart>
      <c:dateAx>
        <c:axId val="217460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164776"/>
        <c:crosses val="autoZero"/>
        <c:auto val="1"/>
        <c:lblOffset val="100"/>
        <c:baseTimeUnit val="years"/>
      </c:dateAx>
      <c:valAx>
        <c:axId val="217164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460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5E-43D3-9063-6EEE1FDD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12192"/>
        <c:axId val="217007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5E-43D3-9063-6EEE1FDD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12192"/>
        <c:axId val="217007704"/>
      </c:lineChart>
      <c:dateAx>
        <c:axId val="216912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07704"/>
        <c:crosses val="autoZero"/>
        <c:auto val="1"/>
        <c:lblOffset val="100"/>
        <c:baseTimeUnit val="years"/>
      </c:dateAx>
      <c:valAx>
        <c:axId val="217007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6912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63-4766-953F-F89FD24E8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88992"/>
        <c:axId val="215689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63-4766-953F-F89FD24E8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88992"/>
        <c:axId val="215689384"/>
      </c:lineChart>
      <c:dateAx>
        <c:axId val="215688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689384"/>
        <c:crosses val="autoZero"/>
        <c:auto val="1"/>
        <c:lblOffset val="100"/>
        <c:baseTimeUnit val="years"/>
      </c:dateAx>
      <c:valAx>
        <c:axId val="215689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5688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25-412C-B3B4-7817C274C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90560"/>
        <c:axId val="215690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25-412C-B3B4-7817C274C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90560"/>
        <c:axId val="215690952"/>
      </c:lineChart>
      <c:dateAx>
        <c:axId val="215690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690952"/>
        <c:crosses val="autoZero"/>
        <c:auto val="1"/>
        <c:lblOffset val="100"/>
        <c:baseTimeUnit val="years"/>
      </c:dateAx>
      <c:valAx>
        <c:axId val="215690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5690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746.62</c:v>
                </c:pt>
                <c:pt idx="1">
                  <c:v>744.13</c:v>
                </c:pt>
                <c:pt idx="2">
                  <c:v>704.11</c:v>
                </c:pt>
                <c:pt idx="3">
                  <c:v>660.59</c:v>
                </c:pt>
                <c:pt idx="4">
                  <c:v>615.34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25-4A0A-87D8-D6E015215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92128"/>
        <c:axId val="215692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1167.7</c:v>
                </c:pt>
                <c:pt idx="1">
                  <c:v>1228.58</c:v>
                </c:pt>
                <c:pt idx="2">
                  <c:v>1280.18</c:v>
                </c:pt>
                <c:pt idx="3">
                  <c:v>1346.23</c:v>
                </c:pt>
                <c:pt idx="4">
                  <c:v>1295.06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B25-4A0A-87D8-D6E015215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92128"/>
        <c:axId val="215692520"/>
      </c:lineChart>
      <c:dateAx>
        <c:axId val="215692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692520"/>
        <c:crosses val="autoZero"/>
        <c:auto val="1"/>
        <c:lblOffset val="100"/>
        <c:baseTimeUnit val="years"/>
      </c:dateAx>
      <c:valAx>
        <c:axId val="215692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5692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76.72</c:v>
                </c:pt>
                <c:pt idx="1">
                  <c:v>66.17</c:v>
                </c:pt>
                <c:pt idx="2">
                  <c:v>61.56</c:v>
                </c:pt>
                <c:pt idx="3">
                  <c:v>72.27</c:v>
                </c:pt>
                <c:pt idx="4">
                  <c:v>71.89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5E-4EB9-AA35-D2F65A381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93696"/>
        <c:axId val="215694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54.43</c:v>
                </c:pt>
                <c:pt idx="1">
                  <c:v>53.81</c:v>
                </c:pt>
                <c:pt idx="2">
                  <c:v>53.62</c:v>
                </c:pt>
                <c:pt idx="3">
                  <c:v>53.41</c:v>
                </c:pt>
                <c:pt idx="4">
                  <c:v>53.29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5E-4EB9-AA35-D2F65A381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93696"/>
        <c:axId val="215694088"/>
      </c:lineChart>
      <c:dateAx>
        <c:axId val="215693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694088"/>
        <c:crosses val="autoZero"/>
        <c:auto val="1"/>
        <c:lblOffset val="100"/>
        <c:baseTimeUnit val="years"/>
      </c:dateAx>
      <c:valAx>
        <c:axId val="215694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5693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157.61000000000001</c:v>
                </c:pt>
                <c:pt idx="1">
                  <c:v>184.92</c:v>
                </c:pt>
                <c:pt idx="2">
                  <c:v>204.19</c:v>
                </c:pt>
                <c:pt idx="3">
                  <c:v>172.67</c:v>
                </c:pt>
                <c:pt idx="4">
                  <c:v>170.26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E3-4E67-BF25-54275AA21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13256"/>
        <c:axId val="21721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279.8</c:v>
                </c:pt>
                <c:pt idx="1">
                  <c:v>284.64999999999998</c:v>
                </c:pt>
                <c:pt idx="2">
                  <c:v>287.7</c:v>
                </c:pt>
                <c:pt idx="3">
                  <c:v>277.39999999999998</c:v>
                </c:pt>
                <c:pt idx="4">
                  <c:v>259.02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E3-4E67-BF25-54275AA21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13256"/>
        <c:axId val="217213648"/>
      </c:lineChart>
      <c:dateAx>
        <c:axId val="217213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213648"/>
        <c:crosses val="autoZero"/>
        <c:auto val="1"/>
        <c:lblOffset val="100"/>
        <c:baseTimeUnit val="years"/>
      </c:dateAx>
      <c:valAx>
        <c:axId val="21721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213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【1,141.75】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【292.18】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R13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熊本県　高森町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2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データ!$I$6</f>
        <v>法非適用</v>
      </c>
      <c r="C8" s="48"/>
      <c r="D8" s="48"/>
      <c r="E8" s="48"/>
      <c r="F8" s="48"/>
      <c r="G8" s="48"/>
      <c r="H8" s="48"/>
      <c r="I8" s="48" t="str">
        <f>データ!$J$6</f>
        <v>水道事業</v>
      </c>
      <c r="J8" s="48"/>
      <c r="K8" s="48"/>
      <c r="L8" s="48"/>
      <c r="M8" s="48"/>
      <c r="N8" s="48"/>
      <c r="O8" s="48"/>
      <c r="P8" s="48" t="str">
        <f>データ!$K$6</f>
        <v>簡易水道事業</v>
      </c>
      <c r="Q8" s="48"/>
      <c r="R8" s="48"/>
      <c r="S8" s="48"/>
      <c r="T8" s="48"/>
      <c r="U8" s="48"/>
      <c r="V8" s="48"/>
      <c r="W8" s="48" t="str">
        <f>データ!$L$6</f>
        <v>D2</v>
      </c>
      <c r="X8" s="48"/>
      <c r="Y8" s="48"/>
      <c r="Z8" s="48"/>
      <c r="AA8" s="48"/>
      <c r="AB8" s="48"/>
      <c r="AC8" s="48"/>
      <c r="AD8" s="48" t="str">
        <f>データ!$M$6</f>
        <v>非設置</v>
      </c>
      <c r="AE8" s="48"/>
      <c r="AF8" s="48"/>
      <c r="AG8" s="48"/>
      <c r="AH8" s="48"/>
      <c r="AI8" s="48"/>
      <c r="AJ8" s="48"/>
      <c r="AK8" s="2"/>
      <c r="AL8" s="49">
        <f>データ!$R$6</f>
        <v>6547</v>
      </c>
      <c r="AM8" s="49"/>
      <c r="AN8" s="49"/>
      <c r="AO8" s="49"/>
      <c r="AP8" s="49"/>
      <c r="AQ8" s="49"/>
      <c r="AR8" s="49"/>
      <c r="AS8" s="49"/>
      <c r="AT8" s="45">
        <f>データ!$S$6</f>
        <v>175.06</v>
      </c>
      <c r="AU8" s="45"/>
      <c r="AV8" s="45"/>
      <c r="AW8" s="45"/>
      <c r="AX8" s="45"/>
      <c r="AY8" s="45"/>
      <c r="AZ8" s="45"/>
      <c r="BA8" s="45"/>
      <c r="BB8" s="45">
        <f>データ!$T$6</f>
        <v>37.4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2"/>
      <c r="AE9" s="2"/>
      <c r="AF9" s="2"/>
      <c r="AG9" s="2"/>
      <c r="AH9" s="3"/>
      <c r="AI9" s="2"/>
      <c r="AJ9" s="2"/>
      <c r="AK9" s="2"/>
      <c r="AL9" s="44" t="s">
        <v>16</v>
      </c>
      <c r="AM9" s="44"/>
      <c r="AN9" s="44"/>
      <c r="AO9" s="44"/>
      <c r="AP9" s="44"/>
      <c r="AQ9" s="44"/>
      <c r="AR9" s="44"/>
      <c r="AS9" s="44"/>
      <c r="AT9" s="44" t="s">
        <v>17</v>
      </c>
      <c r="AU9" s="44"/>
      <c r="AV9" s="44"/>
      <c r="AW9" s="44"/>
      <c r="AX9" s="44"/>
      <c r="AY9" s="44"/>
      <c r="AZ9" s="44"/>
      <c r="BA9" s="44"/>
      <c r="BB9" s="44" t="s">
        <v>18</v>
      </c>
      <c r="BC9" s="44"/>
      <c r="BD9" s="44"/>
      <c r="BE9" s="44"/>
      <c r="BF9" s="44"/>
      <c r="BG9" s="44"/>
      <c r="BH9" s="44"/>
      <c r="BI9" s="44"/>
      <c r="BJ9" s="3"/>
      <c r="BK9" s="3"/>
      <c r="BL9" s="50" t="s">
        <v>19</v>
      </c>
      <c r="BM9" s="51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データ!$N$6</f>
        <v>-</v>
      </c>
      <c r="C10" s="45"/>
      <c r="D10" s="45"/>
      <c r="E10" s="45"/>
      <c r="F10" s="45"/>
      <c r="G10" s="45"/>
      <c r="H10" s="45"/>
      <c r="I10" s="45" t="str">
        <f>データ!$O$6</f>
        <v>該当数値なし</v>
      </c>
      <c r="J10" s="45"/>
      <c r="K10" s="45"/>
      <c r="L10" s="45"/>
      <c r="M10" s="45"/>
      <c r="N10" s="45"/>
      <c r="O10" s="45"/>
      <c r="P10" s="45">
        <f>データ!$P$6</f>
        <v>91.97</v>
      </c>
      <c r="Q10" s="45"/>
      <c r="R10" s="45"/>
      <c r="S10" s="45"/>
      <c r="T10" s="45"/>
      <c r="U10" s="45"/>
      <c r="V10" s="45"/>
      <c r="W10" s="49">
        <f>データ!$Q$6</f>
        <v>2590</v>
      </c>
      <c r="X10" s="49"/>
      <c r="Y10" s="49"/>
      <c r="Z10" s="49"/>
      <c r="AA10" s="49"/>
      <c r="AB10" s="49"/>
      <c r="AC10" s="49"/>
      <c r="AD10" s="2"/>
      <c r="AE10" s="2"/>
      <c r="AF10" s="2"/>
      <c r="AG10" s="2"/>
      <c r="AH10" s="2"/>
      <c r="AI10" s="2"/>
      <c r="AJ10" s="2"/>
      <c r="AK10" s="2"/>
      <c r="AL10" s="49">
        <f>データ!$U$6</f>
        <v>5971</v>
      </c>
      <c r="AM10" s="49"/>
      <c r="AN10" s="49"/>
      <c r="AO10" s="49"/>
      <c r="AP10" s="49"/>
      <c r="AQ10" s="49"/>
      <c r="AR10" s="49"/>
      <c r="AS10" s="49"/>
      <c r="AT10" s="45">
        <f>データ!$V$6</f>
        <v>11.21</v>
      </c>
      <c r="AU10" s="45"/>
      <c r="AV10" s="45"/>
      <c r="AW10" s="45"/>
      <c r="AX10" s="45"/>
      <c r="AY10" s="45"/>
      <c r="AZ10" s="45"/>
      <c r="BA10" s="45"/>
      <c r="BB10" s="45">
        <f>データ!$W$6</f>
        <v>532.65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21</v>
      </c>
      <c r="BM10" s="53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23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25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122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26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27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28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29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30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120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31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32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33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34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35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36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121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37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38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39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【75.76】</v>
      </c>
      <c r="F85" s="26" t="s">
        <v>53</v>
      </c>
      <c r="G85" s="26" t="s">
        <v>53</v>
      </c>
      <c r="H85" s="26" t="str">
        <f>データ!BO6</f>
        <v>【1,141.75】</v>
      </c>
      <c r="I85" s="26" t="str">
        <f>データ!BZ6</f>
        <v>【54.93】</v>
      </c>
      <c r="J85" s="26" t="str">
        <f>データ!CK6</f>
        <v>【292.18】</v>
      </c>
      <c r="K85" s="26" t="str">
        <f>データ!CV6</f>
        <v>【56.91】</v>
      </c>
      <c r="L85" s="26" t="str">
        <f>データ!DG6</f>
        <v>【74.25】</v>
      </c>
      <c r="M85" s="26" t="s">
        <v>53</v>
      </c>
      <c r="N85" s="26" t="s">
        <v>53</v>
      </c>
      <c r="O85" s="26" t="str">
        <f>データ!EN6</f>
        <v>【0.72】</v>
      </c>
    </row>
  </sheetData>
  <sheetProtection algorithmName="SHA-512" hashValue="ait+frCcvAtfiEl6ovS44sW+0Er+t2fkrrBSrgFvw+tYkglrz4mHSz84l5BJUElGSSrEMtazIabu3w8yZpgJMQ==" saltValue="Jqam2cZNElXTiOKCFsU9ZQ==" spinCount="100000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55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56</v>
      </c>
      <c r="B3" s="29" t="s">
        <v>57</v>
      </c>
      <c r="C3" s="29" t="s">
        <v>58</v>
      </c>
      <c r="D3" s="29" t="s">
        <v>59</v>
      </c>
      <c r="E3" s="29" t="s">
        <v>60</v>
      </c>
      <c r="F3" s="29" t="s">
        <v>61</v>
      </c>
      <c r="G3" s="29" t="s">
        <v>62</v>
      </c>
      <c r="H3" s="76" t="s">
        <v>63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64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65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15">
      <c r="A4" s="28" t="s">
        <v>66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67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68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69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70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71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72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73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74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75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76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77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15">
      <c r="A5" s="28" t="s">
        <v>78</v>
      </c>
      <c r="B5" s="31"/>
      <c r="C5" s="31"/>
      <c r="D5" s="31"/>
      <c r="E5" s="31"/>
      <c r="F5" s="31"/>
      <c r="G5" s="31"/>
      <c r="H5" s="32" t="s">
        <v>79</v>
      </c>
      <c r="I5" s="32" t="s">
        <v>80</v>
      </c>
      <c r="J5" s="32" t="s">
        <v>81</v>
      </c>
      <c r="K5" s="32" t="s">
        <v>82</v>
      </c>
      <c r="L5" s="32" t="s">
        <v>83</v>
      </c>
      <c r="M5" s="32" t="s">
        <v>84</v>
      </c>
      <c r="N5" s="32" t="s">
        <v>85</v>
      </c>
      <c r="O5" s="32" t="s">
        <v>86</v>
      </c>
      <c r="P5" s="32" t="s">
        <v>87</v>
      </c>
      <c r="Q5" s="32" t="s">
        <v>88</v>
      </c>
      <c r="R5" s="32" t="s">
        <v>89</v>
      </c>
      <c r="S5" s="32" t="s">
        <v>90</v>
      </c>
      <c r="T5" s="32" t="s">
        <v>91</v>
      </c>
      <c r="U5" s="32" t="s">
        <v>92</v>
      </c>
      <c r="V5" s="32" t="s">
        <v>93</v>
      </c>
      <c r="W5" s="32" t="s">
        <v>94</v>
      </c>
      <c r="X5" s="32" t="s">
        <v>95</v>
      </c>
      <c r="Y5" s="32" t="s">
        <v>96</v>
      </c>
      <c r="Z5" s="32" t="s">
        <v>97</v>
      </c>
      <c r="AA5" s="32" t="s">
        <v>98</v>
      </c>
      <c r="AB5" s="32" t="s">
        <v>99</v>
      </c>
      <c r="AC5" s="32" t="s">
        <v>100</v>
      </c>
      <c r="AD5" s="32" t="s">
        <v>101</v>
      </c>
      <c r="AE5" s="32" t="s">
        <v>102</v>
      </c>
      <c r="AF5" s="32" t="s">
        <v>103</v>
      </c>
      <c r="AG5" s="32" t="s">
        <v>104</v>
      </c>
      <c r="AH5" s="32" t="s">
        <v>41</v>
      </c>
      <c r="AI5" s="32" t="s">
        <v>95</v>
      </c>
      <c r="AJ5" s="32" t="s">
        <v>96</v>
      </c>
      <c r="AK5" s="32" t="s">
        <v>97</v>
      </c>
      <c r="AL5" s="32" t="s">
        <v>98</v>
      </c>
      <c r="AM5" s="32" t="s">
        <v>99</v>
      </c>
      <c r="AN5" s="32" t="s">
        <v>100</v>
      </c>
      <c r="AO5" s="32" t="s">
        <v>101</v>
      </c>
      <c r="AP5" s="32" t="s">
        <v>102</v>
      </c>
      <c r="AQ5" s="32" t="s">
        <v>103</v>
      </c>
      <c r="AR5" s="32" t="s">
        <v>104</v>
      </c>
      <c r="AS5" s="32" t="s">
        <v>105</v>
      </c>
      <c r="AT5" s="32" t="s">
        <v>95</v>
      </c>
      <c r="AU5" s="32" t="s">
        <v>96</v>
      </c>
      <c r="AV5" s="32" t="s">
        <v>97</v>
      </c>
      <c r="AW5" s="32" t="s">
        <v>98</v>
      </c>
      <c r="AX5" s="32" t="s">
        <v>99</v>
      </c>
      <c r="AY5" s="32" t="s">
        <v>100</v>
      </c>
      <c r="AZ5" s="32" t="s">
        <v>101</v>
      </c>
      <c r="BA5" s="32" t="s">
        <v>102</v>
      </c>
      <c r="BB5" s="32" t="s">
        <v>103</v>
      </c>
      <c r="BC5" s="32" t="s">
        <v>104</v>
      </c>
      <c r="BD5" s="32" t="s">
        <v>105</v>
      </c>
      <c r="BE5" s="32" t="s">
        <v>95</v>
      </c>
      <c r="BF5" s="32" t="s">
        <v>96</v>
      </c>
      <c r="BG5" s="32" t="s">
        <v>97</v>
      </c>
      <c r="BH5" s="32" t="s">
        <v>98</v>
      </c>
      <c r="BI5" s="32" t="s">
        <v>99</v>
      </c>
      <c r="BJ5" s="32" t="s">
        <v>100</v>
      </c>
      <c r="BK5" s="32" t="s">
        <v>101</v>
      </c>
      <c r="BL5" s="32" t="s">
        <v>102</v>
      </c>
      <c r="BM5" s="32" t="s">
        <v>103</v>
      </c>
      <c r="BN5" s="32" t="s">
        <v>104</v>
      </c>
      <c r="BO5" s="32" t="s">
        <v>105</v>
      </c>
      <c r="BP5" s="32" t="s">
        <v>95</v>
      </c>
      <c r="BQ5" s="32" t="s">
        <v>96</v>
      </c>
      <c r="BR5" s="32" t="s">
        <v>97</v>
      </c>
      <c r="BS5" s="32" t="s">
        <v>98</v>
      </c>
      <c r="BT5" s="32" t="s">
        <v>99</v>
      </c>
      <c r="BU5" s="32" t="s">
        <v>100</v>
      </c>
      <c r="BV5" s="32" t="s">
        <v>101</v>
      </c>
      <c r="BW5" s="32" t="s">
        <v>102</v>
      </c>
      <c r="BX5" s="32" t="s">
        <v>103</v>
      </c>
      <c r="BY5" s="32" t="s">
        <v>104</v>
      </c>
      <c r="BZ5" s="32" t="s">
        <v>105</v>
      </c>
      <c r="CA5" s="32" t="s">
        <v>95</v>
      </c>
      <c r="CB5" s="32" t="s">
        <v>96</v>
      </c>
      <c r="CC5" s="32" t="s">
        <v>97</v>
      </c>
      <c r="CD5" s="32" t="s">
        <v>98</v>
      </c>
      <c r="CE5" s="32" t="s">
        <v>99</v>
      </c>
      <c r="CF5" s="32" t="s">
        <v>100</v>
      </c>
      <c r="CG5" s="32" t="s">
        <v>101</v>
      </c>
      <c r="CH5" s="32" t="s">
        <v>102</v>
      </c>
      <c r="CI5" s="32" t="s">
        <v>103</v>
      </c>
      <c r="CJ5" s="32" t="s">
        <v>104</v>
      </c>
      <c r="CK5" s="32" t="s">
        <v>105</v>
      </c>
      <c r="CL5" s="32" t="s">
        <v>95</v>
      </c>
      <c r="CM5" s="32" t="s">
        <v>96</v>
      </c>
      <c r="CN5" s="32" t="s">
        <v>97</v>
      </c>
      <c r="CO5" s="32" t="s">
        <v>98</v>
      </c>
      <c r="CP5" s="32" t="s">
        <v>99</v>
      </c>
      <c r="CQ5" s="32" t="s">
        <v>100</v>
      </c>
      <c r="CR5" s="32" t="s">
        <v>101</v>
      </c>
      <c r="CS5" s="32" t="s">
        <v>102</v>
      </c>
      <c r="CT5" s="32" t="s">
        <v>103</v>
      </c>
      <c r="CU5" s="32" t="s">
        <v>104</v>
      </c>
      <c r="CV5" s="32" t="s">
        <v>105</v>
      </c>
      <c r="CW5" s="32" t="s">
        <v>95</v>
      </c>
      <c r="CX5" s="32" t="s">
        <v>96</v>
      </c>
      <c r="CY5" s="32" t="s">
        <v>97</v>
      </c>
      <c r="CZ5" s="32" t="s">
        <v>98</v>
      </c>
      <c r="DA5" s="32" t="s">
        <v>99</v>
      </c>
      <c r="DB5" s="32" t="s">
        <v>100</v>
      </c>
      <c r="DC5" s="32" t="s">
        <v>101</v>
      </c>
      <c r="DD5" s="32" t="s">
        <v>102</v>
      </c>
      <c r="DE5" s="32" t="s">
        <v>103</v>
      </c>
      <c r="DF5" s="32" t="s">
        <v>104</v>
      </c>
      <c r="DG5" s="32" t="s">
        <v>105</v>
      </c>
      <c r="DH5" s="32" t="s">
        <v>95</v>
      </c>
      <c r="DI5" s="32" t="s">
        <v>96</v>
      </c>
      <c r="DJ5" s="32" t="s">
        <v>97</v>
      </c>
      <c r="DK5" s="32" t="s">
        <v>98</v>
      </c>
      <c r="DL5" s="32" t="s">
        <v>99</v>
      </c>
      <c r="DM5" s="32" t="s">
        <v>100</v>
      </c>
      <c r="DN5" s="32" t="s">
        <v>101</v>
      </c>
      <c r="DO5" s="32" t="s">
        <v>102</v>
      </c>
      <c r="DP5" s="32" t="s">
        <v>103</v>
      </c>
      <c r="DQ5" s="32" t="s">
        <v>104</v>
      </c>
      <c r="DR5" s="32" t="s">
        <v>105</v>
      </c>
      <c r="DS5" s="32" t="s">
        <v>95</v>
      </c>
      <c r="DT5" s="32" t="s">
        <v>96</v>
      </c>
      <c r="DU5" s="32" t="s">
        <v>97</v>
      </c>
      <c r="DV5" s="32" t="s">
        <v>98</v>
      </c>
      <c r="DW5" s="32" t="s">
        <v>99</v>
      </c>
      <c r="DX5" s="32" t="s">
        <v>100</v>
      </c>
      <c r="DY5" s="32" t="s">
        <v>101</v>
      </c>
      <c r="DZ5" s="32" t="s">
        <v>102</v>
      </c>
      <c r="EA5" s="32" t="s">
        <v>103</v>
      </c>
      <c r="EB5" s="32" t="s">
        <v>104</v>
      </c>
      <c r="EC5" s="32" t="s">
        <v>105</v>
      </c>
      <c r="ED5" s="32" t="s">
        <v>95</v>
      </c>
      <c r="EE5" s="32" t="s">
        <v>96</v>
      </c>
      <c r="EF5" s="32" t="s">
        <v>97</v>
      </c>
      <c r="EG5" s="32" t="s">
        <v>98</v>
      </c>
      <c r="EH5" s="32" t="s">
        <v>99</v>
      </c>
      <c r="EI5" s="32" t="s">
        <v>100</v>
      </c>
      <c r="EJ5" s="32" t="s">
        <v>101</v>
      </c>
      <c r="EK5" s="32" t="s">
        <v>102</v>
      </c>
      <c r="EL5" s="32" t="s">
        <v>103</v>
      </c>
      <c r="EM5" s="32" t="s">
        <v>104</v>
      </c>
      <c r="EN5" s="32" t="s">
        <v>105</v>
      </c>
    </row>
    <row r="6" spans="1:144" s="36" customFormat="1" x14ac:dyDescent="0.15">
      <c r="A6" s="28" t="s">
        <v>106</v>
      </c>
      <c r="B6" s="33">
        <f>B7</f>
        <v>2017</v>
      </c>
      <c r="C6" s="33">
        <f t="shared" ref="C6:W6" si="3">C7</f>
        <v>434281</v>
      </c>
      <c r="D6" s="33">
        <f t="shared" si="3"/>
        <v>47</v>
      </c>
      <c r="E6" s="33">
        <f t="shared" si="3"/>
        <v>1</v>
      </c>
      <c r="F6" s="33">
        <f t="shared" si="3"/>
        <v>0</v>
      </c>
      <c r="G6" s="33">
        <f t="shared" si="3"/>
        <v>0</v>
      </c>
      <c r="H6" s="33" t="str">
        <f t="shared" si="3"/>
        <v>熊本県　高森町</v>
      </c>
      <c r="I6" s="33" t="str">
        <f t="shared" si="3"/>
        <v>法非適用</v>
      </c>
      <c r="J6" s="33" t="str">
        <f t="shared" si="3"/>
        <v>水道事業</v>
      </c>
      <c r="K6" s="33" t="str">
        <f t="shared" si="3"/>
        <v>簡易水道事業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91.97</v>
      </c>
      <c r="Q6" s="34">
        <f t="shared" si="3"/>
        <v>2590</v>
      </c>
      <c r="R6" s="34">
        <f t="shared" si="3"/>
        <v>6547</v>
      </c>
      <c r="S6" s="34">
        <f t="shared" si="3"/>
        <v>175.06</v>
      </c>
      <c r="T6" s="34">
        <f t="shared" si="3"/>
        <v>37.4</v>
      </c>
      <c r="U6" s="34">
        <f t="shared" si="3"/>
        <v>5971</v>
      </c>
      <c r="V6" s="34">
        <f t="shared" si="3"/>
        <v>11.21</v>
      </c>
      <c r="W6" s="34">
        <f t="shared" si="3"/>
        <v>532.65</v>
      </c>
      <c r="X6" s="35">
        <f>IF(X7="",NA(),X7)</f>
        <v>89.91</v>
      </c>
      <c r="Y6" s="35">
        <f t="shared" ref="Y6:AG6" si="4">IF(Y7="",NA(),Y7)</f>
        <v>77.84</v>
      </c>
      <c r="Z6" s="35">
        <f t="shared" si="4"/>
        <v>71.81</v>
      </c>
      <c r="AA6" s="35">
        <f t="shared" si="4"/>
        <v>85.27</v>
      </c>
      <c r="AB6" s="35">
        <f t="shared" si="4"/>
        <v>82.7</v>
      </c>
      <c r="AC6" s="35">
        <f t="shared" si="4"/>
        <v>75.709999999999994</v>
      </c>
      <c r="AD6" s="35">
        <f t="shared" si="4"/>
        <v>75.09</v>
      </c>
      <c r="AE6" s="35">
        <f t="shared" si="4"/>
        <v>75.34</v>
      </c>
      <c r="AF6" s="35">
        <f t="shared" si="4"/>
        <v>76.650000000000006</v>
      </c>
      <c r="AG6" s="35">
        <f t="shared" si="4"/>
        <v>73.959999999999994</v>
      </c>
      <c r="AH6" s="34" t="str">
        <f>IF(AH7="","",IF(AH7="-","【-】","【"&amp;SUBSTITUTE(TEXT(AH7,"#,##0.00"),"-","△")&amp;"】"))</f>
        <v>【75.76】</v>
      </c>
      <c r="AI6" s="34" t="e">
        <f>IF(AI7="",NA(),AI7)</f>
        <v>#N/A</v>
      </c>
      <c r="AJ6" s="34" t="e">
        <f t="shared" ref="AJ6:AR6" si="5">IF(AJ7="",NA(),AJ7)</f>
        <v>#N/A</v>
      </c>
      <c r="AK6" s="34" t="e">
        <f t="shared" si="5"/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str">
        <f>IF(AS7="","",IF(AS7="-","【-】","【"&amp;SUBSTITUTE(TEXT(AS7,"#,##0.00"),"-","△")&amp;"】"))</f>
        <v/>
      </c>
      <c r="AT6" s="34" t="e">
        <f>IF(AT7="",NA(),AT7)</f>
        <v>#N/A</v>
      </c>
      <c r="AU6" s="34" t="e">
        <f t="shared" ref="AU6:BC6" si="6">IF(AU7="",NA(),AU7)</f>
        <v>#N/A</v>
      </c>
      <c r="AV6" s="34" t="e">
        <f t="shared" si="6"/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str">
        <f>IF(BD7="","",IF(BD7="-","【-】","【"&amp;SUBSTITUTE(TEXT(BD7,"#,##0.00"),"-","△")&amp;"】"))</f>
        <v/>
      </c>
      <c r="BE6" s="35">
        <f>IF(BE7="",NA(),BE7)</f>
        <v>746.62</v>
      </c>
      <c r="BF6" s="35">
        <f t="shared" ref="BF6:BN6" si="7">IF(BF7="",NA(),BF7)</f>
        <v>744.13</v>
      </c>
      <c r="BG6" s="35">
        <f t="shared" si="7"/>
        <v>704.11</v>
      </c>
      <c r="BH6" s="35">
        <f t="shared" si="7"/>
        <v>660.59</v>
      </c>
      <c r="BI6" s="35">
        <f t="shared" si="7"/>
        <v>615.34</v>
      </c>
      <c r="BJ6" s="35">
        <f t="shared" si="7"/>
        <v>1167.7</v>
      </c>
      <c r="BK6" s="35">
        <f t="shared" si="7"/>
        <v>1228.58</v>
      </c>
      <c r="BL6" s="35">
        <f t="shared" si="7"/>
        <v>1280.18</v>
      </c>
      <c r="BM6" s="35">
        <f t="shared" si="7"/>
        <v>1346.23</v>
      </c>
      <c r="BN6" s="35">
        <f t="shared" si="7"/>
        <v>1295.06</v>
      </c>
      <c r="BO6" s="34" t="str">
        <f>IF(BO7="","",IF(BO7="-","【-】","【"&amp;SUBSTITUTE(TEXT(BO7,"#,##0.00"),"-","△")&amp;"】"))</f>
        <v>【1,141.75】</v>
      </c>
      <c r="BP6" s="35">
        <f>IF(BP7="",NA(),BP7)</f>
        <v>76.72</v>
      </c>
      <c r="BQ6" s="35">
        <f t="shared" ref="BQ6:BY6" si="8">IF(BQ7="",NA(),BQ7)</f>
        <v>66.17</v>
      </c>
      <c r="BR6" s="35">
        <f t="shared" si="8"/>
        <v>61.56</v>
      </c>
      <c r="BS6" s="35">
        <f t="shared" si="8"/>
        <v>72.27</v>
      </c>
      <c r="BT6" s="35">
        <f t="shared" si="8"/>
        <v>71.89</v>
      </c>
      <c r="BU6" s="35">
        <f t="shared" si="8"/>
        <v>54.43</v>
      </c>
      <c r="BV6" s="35">
        <f t="shared" si="8"/>
        <v>53.81</v>
      </c>
      <c r="BW6" s="35">
        <f t="shared" si="8"/>
        <v>53.62</v>
      </c>
      <c r="BX6" s="35">
        <f t="shared" si="8"/>
        <v>53.41</v>
      </c>
      <c r="BY6" s="35">
        <f t="shared" si="8"/>
        <v>53.29</v>
      </c>
      <c r="BZ6" s="34" t="str">
        <f>IF(BZ7="","",IF(BZ7="-","【-】","【"&amp;SUBSTITUTE(TEXT(BZ7,"#,##0.00"),"-","△")&amp;"】"))</f>
        <v>【54.93】</v>
      </c>
      <c r="CA6" s="35">
        <f>IF(CA7="",NA(),CA7)</f>
        <v>157.61000000000001</v>
      </c>
      <c r="CB6" s="35">
        <f t="shared" ref="CB6:CJ6" si="9">IF(CB7="",NA(),CB7)</f>
        <v>184.92</v>
      </c>
      <c r="CC6" s="35">
        <f t="shared" si="9"/>
        <v>204.19</v>
      </c>
      <c r="CD6" s="35">
        <f t="shared" si="9"/>
        <v>172.67</v>
      </c>
      <c r="CE6" s="35">
        <f t="shared" si="9"/>
        <v>170.26</v>
      </c>
      <c r="CF6" s="35">
        <f t="shared" si="9"/>
        <v>279.8</v>
      </c>
      <c r="CG6" s="35">
        <f t="shared" si="9"/>
        <v>284.64999999999998</v>
      </c>
      <c r="CH6" s="35">
        <f t="shared" si="9"/>
        <v>287.7</v>
      </c>
      <c r="CI6" s="35">
        <f t="shared" si="9"/>
        <v>277.39999999999998</v>
      </c>
      <c r="CJ6" s="35">
        <f t="shared" si="9"/>
        <v>259.02</v>
      </c>
      <c r="CK6" s="34" t="str">
        <f>IF(CK7="","",IF(CK7="-","【-】","【"&amp;SUBSTITUTE(TEXT(CK7,"#,##0.00"),"-","△")&amp;"】"))</f>
        <v>【292.18】</v>
      </c>
      <c r="CL6" s="35">
        <f>IF(CL7="",NA(),CL7)</f>
        <v>46.62</v>
      </c>
      <c r="CM6" s="35">
        <f t="shared" ref="CM6:CU6" si="10">IF(CM7="",NA(),CM7)</f>
        <v>44.13</v>
      </c>
      <c r="CN6" s="35">
        <f t="shared" si="10"/>
        <v>43.28</v>
      </c>
      <c r="CO6" s="35">
        <f t="shared" si="10"/>
        <v>43.23</v>
      </c>
      <c r="CP6" s="35">
        <f t="shared" si="10"/>
        <v>44.01</v>
      </c>
      <c r="CQ6" s="35">
        <f t="shared" si="10"/>
        <v>60.17</v>
      </c>
      <c r="CR6" s="35">
        <f t="shared" si="10"/>
        <v>58.96</v>
      </c>
      <c r="CS6" s="35">
        <f t="shared" si="10"/>
        <v>58.1</v>
      </c>
      <c r="CT6" s="35">
        <f t="shared" si="10"/>
        <v>56.19</v>
      </c>
      <c r="CU6" s="35">
        <f t="shared" si="10"/>
        <v>56.65</v>
      </c>
      <c r="CV6" s="34" t="str">
        <f>IF(CV7="","",IF(CV7="-","【-】","【"&amp;SUBSTITUTE(TEXT(CV7,"#,##0.00"),"-","△")&amp;"】"))</f>
        <v>【56.91】</v>
      </c>
      <c r="CW6" s="35">
        <f>IF(CW7="",NA(),CW7)</f>
        <v>88.32</v>
      </c>
      <c r="CX6" s="35">
        <f t="shared" ref="CX6:DF6" si="11">IF(CX7="",NA(),CX7)</f>
        <v>88.29</v>
      </c>
      <c r="CY6" s="35">
        <f t="shared" si="11"/>
        <v>88.3</v>
      </c>
      <c r="CZ6" s="35">
        <f t="shared" si="11"/>
        <v>88.3</v>
      </c>
      <c r="DA6" s="35">
        <f t="shared" si="11"/>
        <v>88.28</v>
      </c>
      <c r="DB6" s="35">
        <f t="shared" si="11"/>
        <v>76.680000000000007</v>
      </c>
      <c r="DC6" s="35">
        <f t="shared" si="11"/>
        <v>76.58</v>
      </c>
      <c r="DD6" s="35">
        <f t="shared" si="11"/>
        <v>76.69</v>
      </c>
      <c r="DE6" s="35">
        <f t="shared" si="11"/>
        <v>77.180000000000007</v>
      </c>
      <c r="DF6" s="35">
        <f t="shared" si="11"/>
        <v>76.13</v>
      </c>
      <c r="DG6" s="34" t="str">
        <f>IF(DG7="","",IF(DG7="-","【-】","【"&amp;SUBSTITUTE(TEXT(DG7,"#,##0.00"),"-","△")&amp;"】"))</f>
        <v>【74.25】</v>
      </c>
      <c r="DH6" s="34" t="e">
        <f>IF(DH7="",NA(),DH7)</f>
        <v>#N/A</v>
      </c>
      <c r="DI6" s="34" t="e">
        <f t="shared" ref="DI6:DQ6" si="12">IF(DI7="",NA(),DI7)</f>
        <v>#N/A</v>
      </c>
      <c r="DJ6" s="34" t="e">
        <f t="shared" si="12"/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str">
        <f>IF(DR7="","",IF(DR7="-","【-】","【"&amp;SUBSTITUTE(TEXT(DR7,"#,##0.00"),"-","△")&amp;"】"))</f>
        <v/>
      </c>
      <c r="DS6" s="34" t="e">
        <f>IF(DS7="",NA(),DS7)</f>
        <v>#N/A</v>
      </c>
      <c r="DT6" s="34" t="e">
        <f t="shared" ref="DT6:EB6" si="13">IF(DT7="",NA(),DT7)</f>
        <v>#N/A</v>
      </c>
      <c r="DU6" s="34" t="e">
        <f t="shared" si="13"/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str">
        <f>IF(EC7="","",IF(EC7="-","【-】","【"&amp;SUBSTITUTE(TEXT(EC7,"#,##0.00"),"-","△")&amp;"】"))</f>
        <v/>
      </c>
      <c r="ED6" s="35">
        <f>IF(ED7="",NA(),ED7)</f>
        <v>0.04</v>
      </c>
      <c r="EE6" s="35">
        <f t="shared" ref="EE6:EM6" si="14">IF(EE7="",NA(),EE7)</f>
        <v>0.73</v>
      </c>
      <c r="EF6" s="34">
        <f t="shared" si="14"/>
        <v>0</v>
      </c>
      <c r="EG6" s="34">
        <f t="shared" si="14"/>
        <v>0</v>
      </c>
      <c r="EH6" s="34">
        <f t="shared" si="14"/>
        <v>0</v>
      </c>
      <c r="EI6" s="35">
        <f t="shared" si="14"/>
        <v>0.89</v>
      </c>
      <c r="EJ6" s="35">
        <f t="shared" si="14"/>
        <v>0.98</v>
      </c>
      <c r="EK6" s="35">
        <f t="shared" si="14"/>
        <v>0.76</v>
      </c>
      <c r="EL6" s="35">
        <f t="shared" si="14"/>
        <v>0.8</v>
      </c>
      <c r="EM6" s="35">
        <f t="shared" si="14"/>
        <v>0.96</v>
      </c>
      <c r="EN6" s="34" t="str">
        <f>IF(EN7="","",IF(EN7="-","【-】","【"&amp;SUBSTITUTE(TEXT(EN7,"#,##0.00"),"-","△")&amp;"】"))</f>
        <v>【0.72】</v>
      </c>
    </row>
    <row r="7" spans="1:144" s="36" customFormat="1" x14ac:dyDescent="0.15">
      <c r="A7" s="28"/>
      <c r="B7" s="37">
        <v>2017</v>
      </c>
      <c r="C7" s="37">
        <v>434281</v>
      </c>
      <c r="D7" s="37">
        <v>47</v>
      </c>
      <c r="E7" s="37">
        <v>1</v>
      </c>
      <c r="F7" s="37">
        <v>0</v>
      </c>
      <c r="G7" s="37">
        <v>0</v>
      </c>
      <c r="H7" s="37" t="s">
        <v>107</v>
      </c>
      <c r="I7" s="37" t="s">
        <v>108</v>
      </c>
      <c r="J7" s="37" t="s">
        <v>109</v>
      </c>
      <c r="K7" s="37" t="s">
        <v>110</v>
      </c>
      <c r="L7" s="37" t="s">
        <v>111</v>
      </c>
      <c r="M7" s="37" t="s">
        <v>112</v>
      </c>
      <c r="N7" s="38" t="s">
        <v>113</v>
      </c>
      <c r="O7" s="38" t="s">
        <v>114</v>
      </c>
      <c r="P7" s="38">
        <v>91.97</v>
      </c>
      <c r="Q7" s="38">
        <v>2590</v>
      </c>
      <c r="R7" s="38">
        <v>6547</v>
      </c>
      <c r="S7" s="38">
        <v>175.06</v>
      </c>
      <c r="T7" s="38">
        <v>37.4</v>
      </c>
      <c r="U7" s="38">
        <v>5971</v>
      </c>
      <c r="V7" s="38">
        <v>11.21</v>
      </c>
      <c r="W7" s="38">
        <v>532.65</v>
      </c>
      <c r="X7" s="38">
        <v>89.91</v>
      </c>
      <c r="Y7" s="38">
        <v>77.84</v>
      </c>
      <c r="Z7" s="38">
        <v>71.81</v>
      </c>
      <c r="AA7" s="38">
        <v>85.27</v>
      </c>
      <c r="AB7" s="38">
        <v>82.7</v>
      </c>
      <c r="AC7" s="38">
        <v>75.709999999999994</v>
      </c>
      <c r="AD7" s="38">
        <v>75.09</v>
      </c>
      <c r="AE7" s="38">
        <v>75.34</v>
      </c>
      <c r="AF7" s="38">
        <v>76.650000000000006</v>
      </c>
      <c r="AG7" s="38">
        <v>73.959999999999994</v>
      </c>
      <c r="AH7" s="38">
        <v>75.760000000000005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>
        <v>746.62</v>
      </c>
      <c r="BF7" s="38">
        <v>744.13</v>
      </c>
      <c r="BG7" s="38">
        <v>704.11</v>
      </c>
      <c r="BH7" s="38">
        <v>660.59</v>
      </c>
      <c r="BI7" s="38">
        <v>615.34</v>
      </c>
      <c r="BJ7" s="38">
        <v>1167.7</v>
      </c>
      <c r="BK7" s="38">
        <v>1228.58</v>
      </c>
      <c r="BL7" s="38">
        <v>1280.18</v>
      </c>
      <c r="BM7" s="38">
        <v>1346.23</v>
      </c>
      <c r="BN7" s="38">
        <v>1295.06</v>
      </c>
      <c r="BO7" s="38">
        <v>1141.75</v>
      </c>
      <c r="BP7" s="38">
        <v>76.72</v>
      </c>
      <c r="BQ7" s="38">
        <v>66.17</v>
      </c>
      <c r="BR7" s="38">
        <v>61.56</v>
      </c>
      <c r="BS7" s="38">
        <v>72.27</v>
      </c>
      <c r="BT7" s="38">
        <v>71.89</v>
      </c>
      <c r="BU7" s="38">
        <v>54.43</v>
      </c>
      <c r="BV7" s="38">
        <v>53.81</v>
      </c>
      <c r="BW7" s="38">
        <v>53.62</v>
      </c>
      <c r="BX7" s="38">
        <v>53.41</v>
      </c>
      <c r="BY7" s="38">
        <v>53.29</v>
      </c>
      <c r="BZ7" s="38">
        <v>54.93</v>
      </c>
      <c r="CA7" s="38">
        <v>157.61000000000001</v>
      </c>
      <c r="CB7" s="38">
        <v>184.92</v>
      </c>
      <c r="CC7" s="38">
        <v>204.19</v>
      </c>
      <c r="CD7" s="38">
        <v>172.67</v>
      </c>
      <c r="CE7" s="38">
        <v>170.26</v>
      </c>
      <c r="CF7" s="38">
        <v>279.8</v>
      </c>
      <c r="CG7" s="38">
        <v>284.64999999999998</v>
      </c>
      <c r="CH7" s="38">
        <v>287.7</v>
      </c>
      <c r="CI7" s="38">
        <v>277.39999999999998</v>
      </c>
      <c r="CJ7" s="38">
        <v>259.02</v>
      </c>
      <c r="CK7" s="38">
        <v>292.18</v>
      </c>
      <c r="CL7" s="38">
        <v>46.62</v>
      </c>
      <c r="CM7" s="38">
        <v>44.13</v>
      </c>
      <c r="CN7" s="38">
        <v>43.28</v>
      </c>
      <c r="CO7" s="38">
        <v>43.23</v>
      </c>
      <c r="CP7" s="38">
        <v>44.01</v>
      </c>
      <c r="CQ7" s="38">
        <v>60.17</v>
      </c>
      <c r="CR7" s="38">
        <v>58.96</v>
      </c>
      <c r="CS7" s="38">
        <v>58.1</v>
      </c>
      <c r="CT7" s="38">
        <v>56.19</v>
      </c>
      <c r="CU7" s="38">
        <v>56.65</v>
      </c>
      <c r="CV7" s="38">
        <v>56.91</v>
      </c>
      <c r="CW7" s="38">
        <v>88.32</v>
      </c>
      <c r="CX7" s="38">
        <v>88.29</v>
      </c>
      <c r="CY7" s="38">
        <v>88.3</v>
      </c>
      <c r="CZ7" s="38">
        <v>88.3</v>
      </c>
      <c r="DA7" s="38">
        <v>88.28</v>
      </c>
      <c r="DB7" s="38">
        <v>76.680000000000007</v>
      </c>
      <c r="DC7" s="38">
        <v>76.58</v>
      </c>
      <c r="DD7" s="38">
        <v>76.69</v>
      </c>
      <c r="DE7" s="38">
        <v>77.180000000000007</v>
      </c>
      <c r="DF7" s="38">
        <v>76.13</v>
      </c>
      <c r="DG7" s="38">
        <v>74.25</v>
      </c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>
        <v>0.04</v>
      </c>
      <c r="EE7" s="38">
        <v>0.73</v>
      </c>
      <c r="EF7" s="38">
        <v>0</v>
      </c>
      <c r="EG7" s="38">
        <v>0</v>
      </c>
      <c r="EH7" s="38">
        <v>0</v>
      </c>
      <c r="EI7" s="38">
        <v>0.89</v>
      </c>
      <c r="EJ7" s="38">
        <v>0.98</v>
      </c>
      <c r="EK7" s="38">
        <v>0.76</v>
      </c>
      <c r="EL7" s="38">
        <v>0.8</v>
      </c>
      <c r="EM7" s="38">
        <v>0.96</v>
      </c>
      <c r="EN7" s="38">
        <v>0.72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</row>
    <row r="9" spans="1:144" x14ac:dyDescent="0.15">
      <c r="A9" s="40"/>
      <c r="B9" s="40" t="s">
        <v>115</v>
      </c>
      <c r="C9" s="40" t="s">
        <v>116</v>
      </c>
      <c r="D9" s="40" t="s">
        <v>117</v>
      </c>
      <c r="E9" s="40" t="s">
        <v>118</v>
      </c>
      <c r="F9" s="40" t="s">
        <v>119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0" t="s">
        <v>57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2019-01-24T00:39:33Z</cp:lastPrinted>
  <dcterms:created xsi:type="dcterms:W3CDTF">2018-12-03T08:45:57Z</dcterms:created>
  <dcterms:modified xsi:type="dcterms:W3CDTF">2019-01-24T00:42:41Z</dcterms:modified>
  <cp:category/>
</cp:coreProperties>
</file>