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\共有フォルダ\02企画財政課\令和4年度\01_財政係\01_財政\02_照会\R5.1.11_【県市町村課：125〆】公営企業に係る経営比較分析表（令和３年度決算）の分析等について（依頼）\03_回答\"/>
    </mc:Choice>
  </mc:AlternateContent>
  <workbookProtection workbookAlgorithmName="SHA-512" workbookHashValue="YqFuwXxx023Mj6Qywd1PBbkLa9nqsC6+al9rlVeLCcUEsoZK44L1uZqOF84DQclG7Jk/Hotg2Y/3HEIQQDzgKA==" workbookSaltValue="9ALtECUPekHxqYfaOK4f3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AD10" i="4" s="1"/>
  <c r="Q6" i="5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E86" i="4"/>
  <c r="AT10" i="4"/>
  <c r="AL10" i="4"/>
  <c r="W10" i="4"/>
  <c r="I10" i="4"/>
  <c r="BB8" i="4"/>
  <c r="AL8" i="4"/>
  <c r="P8" i="4"/>
  <c r="I8" i="4"/>
</calcChain>
</file>

<file path=xl/sharedStrings.xml><?xml version="1.0" encoding="utf-8"?>
<sst xmlns="http://schemas.openxmlformats.org/spreadsheetml/2006/main" count="252" uniqueCount="124">
  <si>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</si>
  <si>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</si>
  <si>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</si>
  <si>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</si>
  <si>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</si>
  <si>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</si>
  <si>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</si>
  <si>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</si>
  <si>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</si>
  <si>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</si>
  <si>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</si>
  <si>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</si>
  <si>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</si>
  <si>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</si>
  <si>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</si>
  <si>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</si>
  <si>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</si>
  <si>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</si>
  <si>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</si>
  <si>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</si>
  <si>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</si>
  <si>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</si>
  <si>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</si>
  <si>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</si>
  <si>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</si>
  <si>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</si>
  <si>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</si>
  <si>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</si>
  <si>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</si>
  <si>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</si>
  <si>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</si>
  <si>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</si>
  <si>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</si>
  <si>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</si>
  <si>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</si>
  <si>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</si>
  <si>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</si>
  <si>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</si>
  <si>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</si>
  <si>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</si>
  <si>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</si>
  <si>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</si>
  <si>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</si>
  <si>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</si>
  <si>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</si>
  <si>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</si>
  <si>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</si>
  <si>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</si>
  <si>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</si>
  <si>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</si>
  <si>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</si>
  <si>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</si>
  <si>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</si>
  <si>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</si>
  <si>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</si>
  <si>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</si>
  <si>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</si>
  <si>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</si>
  <si>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</si>
  <si>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</si>
  <si>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</si>
  <si>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</si>
  <si>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</si>
  <si>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</si>
  <si>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</si>
  <si>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</si>
  <si>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</si>
  <si>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</si>
  <si>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</si>
  <si>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</si>
  <si>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</si>
  <si>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</si>
  <si>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</si>
  <si>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</si>
  <si>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</si>
  <si>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</si>
  <si>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</si>
  <si>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</si>
  <si>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</si>
  <si>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</si>
  <si>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</si>
  <si>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</si>
  <si>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</si>
  <si>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</si>
  <si>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</si>
  <si>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</si>
  <si>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</si>
  <si>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</si>
  <si>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</si>
  <si>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</si>
  <si>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</si>
  <si>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</si>
  <si>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</si>
  <si>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</si>
  <si>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</si>
  <si>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</si>
  <si>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</si>
  <si>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</si>
  <si>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</si>
  <si>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</si>
  <si>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氷川町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</si>
  <si>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</si>
  <si>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</si>
  <si>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</si>
  <si>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</si>
  <si>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</si>
  <si>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</si>
  <si>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</si>
  <si>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</si>
  <si>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</si>
  <si>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</si>
  <si>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</si>
  <si>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</si>
  <si>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</si>
  <si>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</si>
  <si>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</si>
  <si>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</si>
  <si>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</si>
  <si>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</si>
  <si>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</si>
  <si>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</si>
  <si>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H６年度より事業を開始しているため、施設の老朽化が見られるが、定期的に施設の点検・調査を実施し、機能維持に努めている。今後も維持管理を継続的に行う必要がある。</t>
    <phoneticPr fontId="4"/>
  </si>
  <si>
    <t>新規事業の計画はないため、建設費用は生じないが、維持管理に掛かる費用が占めている。
人口減少に比例して下水道使用料の減少が予想される。
維持管理費が賄える事業経営が必須の状況である。</t>
    <rPh sb="47" eb="49">
      <t>ヒレイ</t>
    </rPh>
    <rPh sb="51" eb="54">
      <t>ゲスイドウ</t>
    </rPh>
    <rPh sb="68" eb="70">
      <t>イジ</t>
    </rPh>
    <rPh sb="70" eb="73">
      <t>カンリヒ</t>
    </rPh>
    <rPh sb="74" eb="75">
      <t>マカナ</t>
    </rPh>
    <rPh sb="77" eb="79">
      <t>ジギョウ</t>
    </rPh>
    <rPh sb="79" eb="81">
      <t>ケイエイ</t>
    </rPh>
    <rPh sb="82" eb="84">
      <t>ヒッス</t>
    </rPh>
    <rPh sb="85" eb="87">
      <t>ジョウキョウ</t>
    </rPh>
    <phoneticPr fontId="4"/>
  </si>
  <si>
    <t xml:space="preserve">収益的収支比率は、使用料収入と不足分は、一般会計からの繰入金で費用を補っているため、昨年同様100％という数値になっている。
しかし、老朽化等により、浄化槽の修繕が生じており、維持管理費での負担が大きくなっている。
そのため、経費回収率や汚水処理原価の数値に影響を及ぼしている。
</t>
    <rPh sb="0" eb="2">
      <t>シュウエキ</t>
    </rPh>
    <rPh sb="2" eb="3">
      <t>テキ</t>
    </rPh>
    <rPh sb="3" eb="5">
      <t>シュウシ</t>
    </rPh>
    <rPh sb="5" eb="7">
      <t>ヒリツ</t>
    </rPh>
    <rPh sb="9" eb="12">
      <t>シヨウリョウ</t>
    </rPh>
    <rPh sb="12" eb="14">
      <t>シュウニュウ</t>
    </rPh>
    <rPh sb="15" eb="17">
      <t>フソク</t>
    </rPh>
    <rPh sb="17" eb="18">
      <t>ブン</t>
    </rPh>
    <rPh sb="20" eb="22">
      <t>イッパン</t>
    </rPh>
    <rPh sb="22" eb="24">
      <t>カイケイ</t>
    </rPh>
    <rPh sb="27" eb="29">
      <t>クリイレ</t>
    </rPh>
    <rPh sb="29" eb="30">
      <t>キン</t>
    </rPh>
    <rPh sb="31" eb="33">
      <t>ヒヨウ</t>
    </rPh>
    <rPh sb="34" eb="35">
      <t>オギナ</t>
    </rPh>
    <rPh sb="42" eb="44">
      <t>サクネン</t>
    </rPh>
    <rPh sb="44" eb="46">
      <t>ドウヨウ</t>
    </rPh>
    <rPh sb="53" eb="55">
      <t>スウチ</t>
    </rPh>
    <rPh sb="67" eb="70">
      <t>ロウキュウカ</t>
    </rPh>
    <rPh sb="70" eb="71">
      <t>トウ</t>
    </rPh>
    <rPh sb="75" eb="78">
      <t>ジョウカソウ</t>
    </rPh>
    <rPh sb="79" eb="81">
      <t>シュウゼン</t>
    </rPh>
    <rPh sb="82" eb="83">
      <t>ショウ</t>
    </rPh>
    <rPh sb="88" eb="90">
      <t>イジ</t>
    </rPh>
    <rPh sb="90" eb="92">
      <t>カンリ</t>
    </rPh>
    <rPh sb="92" eb="93">
      <t>ヒ</t>
    </rPh>
    <rPh sb="95" eb="97">
      <t>フタン</t>
    </rPh>
    <rPh sb="98" eb="99">
      <t>オオ</t>
    </rPh>
    <rPh sb="113" eb="115">
      <t>ケイヒ</t>
    </rPh>
    <rPh sb="115" eb="117">
      <t>カイシュウ</t>
    </rPh>
    <rPh sb="117" eb="118">
      <t>リツ</t>
    </rPh>
    <rPh sb="119" eb="121">
      <t>オスイ</t>
    </rPh>
    <rPh sb="121" eb="123">
      <t>ショリ</t>
    </rPh>
    <rPh sb="123" eb="125">
      <t>ゲンカ</t>
    </rPh>
    <rPh sb="126" eb="128">
      <t>スウチ</t>
    </rPh>
    <rPh sb="129" eb="131">
      <t>エイキョウ</t>
    </rPh>
    <rPh sb="132" eb="133">
      <t>オヨ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</si>
</sst>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FA-4B0E-8EAF-7FC8214BD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712280"/>
        <c:axId val="113711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FFA-4B0E-8EAF-7FC8214BD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12280"/>
        <c:axId val="113711496"/>
      </c:lineChart>
      <c:dateAx>
        <c:axId val="113712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3711496"/>
        <c:crosses val="autoZero"/>
        <c:auto val="1"/>
        <c:lblOffset val="100"/>
        <c:baseTimeUnit val="years"/>
      </c:dateAx>
      <c:valAx>
        <c:axId val="113711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712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FC-4F5E-8029-A6EECEB7D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663784"/>
        <c:axId val="351658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51.71</c:v>
                </c:pt>
                <c:pt idx="1">
                  <c:v>50.56</c:v>
                </c:pt>
                <c:pt idx="2">
                  <c:v>47.35</c:v>
                </c:pt>
                <c:pt idx="3">
                  <c:v>46.36</c:v>
                </c:pt>
                <c:pt idx="4">
                  <c:v>228.91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FC-4F5E-8029-A6EECEB7D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663784"/>
        <c:axId val="351658688"/>
      </c:lineChart>
      <c:dateAx>
        <c:axId val="3516637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1658688"/>
        <c:crosses val="autoZero"/>
        <c:auto val="1"/>
        <c:lblOffset val="100"/>
        <c:baseTimeUnit val="years"/>
      </c:dateAx>
      <c:valAx>
        <c:axId val="351658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1663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96.67</c:v>
                </c:pt>
                <c:pt idx="1">
                  <c:v>96.61</c:v>
                </c:pt>
                <c:pt idx="2">
                  <c:v>96.49</c:v>
                </c:pt>
                <c:pt idx="3">
                  <c:v>96.43</c:v>
                </c:pt>
                <c:pt idx="4">
                  <c:v>96.36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35-4862-8796-B1067BF3B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664568"/>
        <c:axId val="351162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82.91</c:v>
                </c:pt>
                <c:pt idx="1">
                  <c:v>83.85</c:v>
                </c:pt>
                <c:pt idx="2">
                  <c:v>81.209999999999994</c:v>
                </c:pt>
                <c:pt idx="3">
                  <c:v>83.08</c:v>
                </c:pt>
                <c:pt idx="4">
                  <c:v>82.61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535-4862-8796-B1067BF3B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664568"/>
        <c:axId val="351162936"/>
      </c:lineChart>
      <c:dateAx>
        <c:axId val="3516645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1162936"/>
        <c:crosses val="autoZero"/>
        <c:auto val="1"/>
        <c:lblOffset val="100"/>
        <c:baseTimeUnit val="years"/>
      </c:dateAx>
      <c:valAx>
        <c:axId val="351162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1664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56-47F5-9E0E-81D048E2B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713064"/>
        <c:axId val="113713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56-47F5-9E0E-81D048E2B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13064"/>
        <c:axId val="113713848"/>
      </c:lineChart>
      <c:dateAx>
        <c:axId val="1137130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3713848"/>
        <c:crosses val="autoZero"/>
        <c:auto val="1"/>
        <c:lblOffset val="100"/>
        <c:baseTimeUnit val="years"/>
      </c:dateAx>
      <c:valAx>
        <c:axId val="113713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713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E8-43D8-9433-435CF41D3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161760"/>
        <c:axId val="351162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EE8-43D8-9433-435CF41D3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161760"/>
        <c:axId val="351162152"/>
      </c:lineChart>
      <c:dateAx>
        <c:axId val="3511617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1162152"/>
        <c:crosses val="autoZero"/>
        <c:auto val="1"/>
        <c:lblOffset val="100"/>
        <c:baseTimeUnit val="years"/>
      </c:dateAx>
      <c:valAx>
        <c:axId val="351162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1161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21-4AF8-8D4D-35CCD8B71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159800"/>
        <c:axId val="351162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21-4AF8-8D4D-35CCD8B71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159800"/>
        <c:axId val="351162544"/>
      </c:lineChart>
      <c:dateAx>
        <c:axId val="3511598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1162544"/>
        <c:crosses val="autoZero"/>
        <c:auto val="1"/>
        <c:lblOffset val="100"/>
        <c:baseTimeUnit val="years"/>
      </c:dateAx>
      <c:valAx>
        <c:axId val="351162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1159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29-4289-85E7-CF4FEE1B2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157448"/>
        <c:axId val="351157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929-4289-85E7-CF4FEE1B2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157448"/>
        <c:axId val="351157840"/>
      </c:lineChart>
      <c:dateAx>
        <c:axId val="3511574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1157840"/>
        <c:crosses val="autoZero"/>
        <c:auto val="1"/>
        <c:lblOffset val="100"/>
        <c:baseTimeUnit val="years"/>
      </c:dateAx>
      <c:valAx>
        <c:axId val="351157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1157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FC-452E-93B5-FDC1073EC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160976"/>
        <c:axId val="351659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FC-452E-93B5-FDC1073EC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160976"/>
        <c:axId val="351659864"/>
      </c:lineChart>
      <c:dateAx>
        <c:axId val="3511609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1659864"/>
        <c:crosses val="autoZero"/>
        <c:auto val="1"/>
        <c:lblOffset val="100"/>
        <c:baseTimeUnit val="years"/>
      </c:dateAx>
      <c:valAx>
        <c:axId val="351659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1160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167.78</c:v>
                </c:pt>
                <c:pt idx="1">
                  <c:v>158.27000000000001</c:v>
                </c:pt>
                <c:pt idx="2">
                  <c:v>133.46</c:v>
                </c:pt>
                <c:pt idx="3">
                  <c:v>102.78</c:v>
                </c:pt>
                <c:pt idx="4">
                  <c:v>80.42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C7B-484D-B2A0-95F8F6A9E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659472"/>
        <c:axId val="351660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888.8</c:v>
                </c:pt>
                <c:pt idx="1">
                  <c:v>855.65</c:v>
                </c:pt>
                <c:pt idx="2">
                  <c:v>862.99</c:v>
                </c:pt>
                <c:pt idx="3">
                  <c:v>782.91</c:v>
                </c:pt>
                <c:pt idx="4">
                  <c:v>783.21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C7B-484D-B2A0-95F8F6A9E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659472"/>
        <c:axId val="351660648"/>
      </c:lineChart>
      <c:dateAx>
        <c:axId val="3516594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1660648"/>
        <c:crosses val="autoZero"/>
        <c:auto val="1"/>
        <c:lblOffset val="100"/>
        <c:baseTimeUnit val="years"/>
      </c:dateAx>
      <c:valAx>
        <c:axId val="351660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1659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24.07</c:v>
                </c:pt>
                <c:pt idx="1">
                  <c:v>27.1</c:v>
                </c:pt>
                <c:pt idx="2">
                  <c:v>28.77</c:v>
                </c:pt>
                <c:pt idx="3">
                  <c:v>42.65</c:v>
                </c:pt>
                <c:pt idx="4">
                  <c:v>43.96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1B-449B-900F-47F67DC87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665352"/>
        <c:axId val="351661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52.55</c:v>
                </c:pt>
                <c:pt idx="1">
                  <c:v>52.23</c:v>
                </c:pt>
                <c:pt idx="2">
                  <c:v>50.06</c:v>
                </c:pt>
                <c:pt idx="3">
                  <c:v>49.38</c:v>
                </c:pt>
                <c:pt idx="4">
                  <c:v>48.53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1B-449B-900F-47F67DC87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665352"/>
        <c:axId val="351661432"/>
      </c:lineChart>
      <c:dateAx>
        <c:axId val="3516653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1661432"/>
        <c:crosses val="autoZero"/>
        <c:auto val="1"/>
        <c:lblOffset val="100"/>
        <c:baseTimeUnit val="years"/>
      </c:dateAx>
      <c:valAx>
        <c:axId val="351661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1665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520.16999999999996</c:v>
                </c:pt>
                <c:pt idx="1">
                  <c:v>463.49</c:v>
                </c:pt>
                <c:pt idx="2">
                  <c:v>444.3</c:v>
                </c:pt>
                <c:pt idx="3">
                  <c:v>329.43</c:v>
                </c:pt>
                <c:pt idx="4">
                  <c:v>323.77999999999997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4E-40CC-A3DB-9F02680D6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662216"/>
        <c:axId val="351663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292.45</c:v>
                </c:pt>
                <c:pt idx="1">
                  <c:v>294.05</c:v>
                </c:pt>
                <c:pt idx="2">
                  <c:v>309.22000000000003</c:v>
                </c:pt>
                <c:pt idx="3">
                  <c:v>316.97000000000003</c:v>
                </c:pt>
                <c:pt idx="4">
                  <c:v>326.17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4E-40CC-A3DB-9F02680D6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662216"/>
        <c:axId val="351663392"/>
      </c:lineChart>
      <c:dateAx>
        <c:axId val="3516622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1663392"/>
        <c:crosses val="autoZero"/>
        <c:auto val="1"/>
        <c:lblOffset val="100"/>
        <c:baseTimeUnit val="years"/>
      </c:dateAx>
      <c:valAx>
        <c:axId val="351663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1662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【224.12】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【328.76】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N1" zoomScaleNormal="100" workbookViewId="0">
      <selection activeCell="V13" sqref="V1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熊本県　氷川町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法非適用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個別排水処理</v>
      </c>
      <c r="Q8" s="40"/>
      <c r="R8" s="40"/>
      <c r="S8" s="40"/>
      <c r="T8" s="40"/>
      <c r="U8" s="40"/>
      <c r="V8" s="40"/>
      <c r="W8" s="40" t="str">
        <f>データ!L6</f>
        <v>L2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11334</v>
      </c>
      <c r="AM8" s="42"/>
      <c r="AN8" s="42"/>
      <c r="AO8" s="42"/>
      <c r="AP8" s="42"/>
      <c r="AQ8" s="42"/>
      <c r="AR8" s="42"/>
      <c r="AS8" s="42"/>
      <c r="AT8" s="35">
        <f>データ!T6</f>
        <v>33.36</v>
      </c>
      <c r="AU8" s="35"/>
      <c r="AV8" s="35"/>
      <c r="AW8" s="35"/>
      <c r="AX8" s="35"/>
      <c r="AY8" s="35"/>
      <c r="AZ8" s="35"/>
      <c r="BA8" s="35"/>
      <c r="BB8" s="35">
        <f>データ!U6</f>
        <v>339.75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 t="str">
        <f>データ!O6</f>
        <v>該当数値なし</v>
      </c>
      <c r="J10" s="35"/>
      <c r="K10" s="35"/>
      <c r="L10" s="35"/>
      <c r="M10" s="35"/>
      <c r="N10" s="35"/>
      <c r="O10" s="35"/>
      <c r="P10" s="35">
        <f>データ!P6</f>
        <v>0.49</v>
      </c>
      <c r="Q10" s="35"/>
      <c r="R10" s="35"/>
      <c r="S10" s="35"/>
      <c r="T10" s="35"/>
      <c r="U10" s="35"/>
      <c r="V10" s="35"/>
      <c r="W10" s="35">
        <f>データ!Q6</f>
        <v>100</v>
      </c>
      <c r="X10" s="35"/>
      <c r="Y10" s="35"/>
      <c r="Z10" s="35"/>
      <c r="AA10" s="35"/>
      <c r="AB10" s="35"/>
      <c r="AC10" s="35"/>
      <c r="AD10" s="42">
        <f>データ!R6</f>
        <v>2420</v>
      </c>
      <c r="AE10" s="42"/>
      <c r="AF10" s="42"/>
      <c r="AG10" s="42"/>
      <c r="AH10" s="42"/>
      <c r="AI10" s="42"/>
      <c r="AJ10" s="42"/>
      <c r="AK10" s="2"/>
      <c r="AL10" s="42">
        <f>データ!V6</f>
        <v>55</v>
      </c>
      <c r="AM10" s="42"/>
      <c r="AN10" s="42"/>
      <c r="AO10" s="42"/>
      <c r="AP10" s="42"/>
      <c r="AQ10" s="42"/>
      <c r="AR10" s="42"/>
      <c r="AS10" s="42"/>
      <c r="AT10" s="35">
        <f>データ!W6</f>
        <v>0.01</v>
      </c>
      <c r="AU10" s="35"/>
      <c r="AV10" s="35"/>
      <c r="AW10" s="35"/>
      <c r="AX10" s="35"/>
      <c r="AY10" s="35"/>
      <c r="AZ10" s="35"/>
      <c r="BA10" s="35"/>
      <c r="BB10" s="35">
        <f>データ!X6</f>
        <v>5500</v>
      </c>
      <c r="BC10" s="35"/>
      <c r="BD10" s="35"/>
      <c r="BE10" s="35"/>
      <c r="BF10" s="35"/>
      <c r="BG10" s="35"/>
      <c r="BH10" s="35"/>
      <c r="BI10" s="35"/>
      <c r="BJ10" s="2"/>
      <c r="BK10" s="2"/>
      <c r="BL10" s="67" t="s">
        <v>22</v>
      </c>
      <c r="BM10" s="68"/>
      <c r="BN10" s="69" t="s">
        <v>23</v>
      </c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7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15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123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1" t="s">
        <v>121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6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1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6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1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6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1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6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1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6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1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6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1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6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1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6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1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6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1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6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1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6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1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6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1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63"/>
    </row>
    <row r="60" spans="1:78" ht="13.5" customHeight="1" x14ac:dyDescent="0.15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61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63"/>
    </row>
    <row r="61" spans="1:78" ht="13.5" customHeight="1" x14ac:dyDescent="0.15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6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6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1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6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4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6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1" t="s">
        <v>122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63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1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63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1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63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1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63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1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63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1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63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1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63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1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63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1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63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1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63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1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63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1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63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1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63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63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63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1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63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4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6"/>
    </row>
    <row r="83" spans="1:78" x14ac:dyDescent="0.15">
      <c r="C83" s="72" t="s">
        <v>30</v>
      </c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72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【765.05】</v>
      </c>
      <c r="I86" s="12" t="str">
        <f>データ!CA6</f>
        <v>【48.97】</v>
      </c>
      <c r="J86" s="12" t="str">
        <f>データ!CL6</f>
        <v>【328.76】</v>
      </c>
      <c r="K86" s="12" t="str">
        <f>データ!CW6</f>
        <v>【224.12】</v>
      </c>
      <c r="L86" s="12" t="str">
        <f>データ!DH6</f>
        <v>【81.92】</v>
      </c>
      <c r="M86" s="12" t="s">
        <v>45</v>
      </c>
      <c r="N86" s="12" t="s">
        <v>46</v>
      </c>
      <c r="O86" s="12" t="str">
        <f>データ!EO6</f>
        <v>【-】</v>
      </c>
    </row>
  </sheetData>
  <sheetProtection algorithmName="SHA-512" hashValue="YReUAFVENK5jzMFZGUSxoBE0kKQfkoiUQ5p7yWRwUbBMyaj1rJURQQI2XI3uONGLTrYd1VMHRzysb0ffzg3/dw==" saltValue="xMuvDI4tjG6pwmp1KsxcE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47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48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49</v>
      </c>
      <c r="B3" s="15" t="s">
        <v>50</v>
      </c>
      <c r="C3" s="15" t="s">
        <v>51</v>
      </c>
      <c r="D3" s="15" t="s">
        <v>52</v>
      </c>
      <c r="E3" s="15" t="s">
        <v>53</v>
      </c>
      <c r="F3" s="15" t="s">
        <v>54</v>
      </c>
      <c r="G3" s="15" t="s">
        <v>55</v>
      </c>
      <c r="H3" s="74" t="s">
        <v>56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6"/>
      <c r="Y3" s="80" t="s">
        <v>57</v>
      </c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 t="s">
        <v>58</v>
      </c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</row>
    <row r="4" spans="1:145" x14ac:dyDescent="0.15">
      <c r="A4" s="14" t="s">
        <v>59</v>
      </c>
      <c r="B4" s="16"/>
      <c r="C4" s="16"/>
      <c r="D4" s="16"/>
      <c r="E4" s="16"/>
      <c r="F4" s="16"/>
      <c r="G4" s="16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9"/>
      <c r="Y4" s="73" t="s">
        <v>60</v>
      </c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 t="s">
        <v>61</v>
      </c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 t="s">
        <v>62</v>
      </c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 t="s">
        <v>63</v>
      </c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 t="s">
        <v>64</v>
      </c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 t="s">
        <v>65</v>
      </c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 t="s">
        <v>66</v>
      </c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 t="s">
        <v>67</v>
      </c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 t="s">
        <v>68</v>
      </c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 t="s">
        <v>69</v>
      </c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 t="s">
        <v>70</v>
      </c>
      <c r="EF4" s="73"/>
      <c r="EG4" s="73"/>
      <c r="EH4" s="73"/>
      <c r="EI4" s="73"/>
      <c r="EJ4" s="73"/>
      <c r="EK4" s="73"/>
      <c r="EL4" s="73"/>
      <c r="EM4" s="73"/>
      <c r="EN4" s="73"/>
      <c r="EO4" s="73"/>
    </row>
    <row r="5" spans="1:145" x14ac:dyDescent="0.15">
      <c r="A5" s="14" t="s">
        <v>71</v>
      </c>
      <c r="B5" s="17"/>
      <c r="C5" s="17"/>
      <c r="D5" s="17"/>
      <c r="E5" s="17"/>
      <c r="F5" s="17"/>
      <c r="G5" s="17"/>
      <c r="H5" s="18" t="s">
        <v>72</v>
      </c>
      <c r="I5" s="18" t="s">
        <v>73</v>
      </c>
      <c r="J5" s="18" t="s">
        <v>74</v>
      </c>
      <c r="K5" s="18" t="s">
        <v>75</v>
      </c>
      <c r="L5" s="18" t="s">
        <v>76</v>
      </c>
      <c r="M5" s="18" t="s">
        <v>5</v>
      </c>
      <c r="N5" s="18" t="s">
        <v>77</v>
      </c>
      <c r="O5" s="18" t="s">
        <v>78</v>
      </c>
      <c r="P5" s="18" t="s">
        <v>79</v>
      </c>
      <c r="Q5" s="18" t="s">
        <v>80</v>
      </c>
      <c r="R5" s="18" t="s">
        <v>81</v>
      </c>
      <c r="S5" s="18" t="s">
        <v>82</v>
      </c>
      <c r="T5" s="18" t="s">
        <v>83</v>
      </c>
      <c r="U5" s="18" t="s">
        <v>84</v>
      </c>
      <c r="V5" s="18" t="s">
        <v>85</v>
      </c>
      <c r="W5" s="18" t="s">
        <v>86</v>
      </c>
      <c r="X5" s="18" t="s">
        <v>87</v>
      </c>
      <c r="Y5" s="18" t="s">
        <v>88</v>
      </c>
      <c r="Z5" s="18" t="s">
        <v>89</v>
      </c>
      <c r="AA5" s="18" t="s">
        <v>90</v>
      </c>
      <c r="AB5" s="18" t="s">
        <v>91</v>
      </c>
      <c r="AC5" s="18" t="s">
        <v>92</v>
      </c>
      <c r="AD5" s="18" t="s">
        <v>93</v>
      </c>
      <c r="AE5" s="18" t="s">
        <v>94</v>
      </c>
      <c r="AF5" s="18" t="s">
        <v>95</v>
      </c>
      <c r="AG5" s="18" t="s">
        <v>96</v>
      </c>
      <c r="AH5" s="18" t="s">
        <v>97</v>
      </c>
      <c r="AI5" s="18" t="s">
        <v>31</v>
      </c>
      <c r="AJ5" s="18" t="s">
        <v>88</v>
      </c>
      <c r="AK5" s="18" t="s">
        <v>89</v>
      </c>
      <c r="AL5" s="18" t="s">
        <v>90</v>
      </c>
      <c r="AM5" s="18" t="s">
        <v>91</v>
      </c>
      <c r="AN5" s="18" t="s">
        <v>92</v>
      </c>
      <c r="AO5" s="18" t="s">
        <v>93</v>
      </c>
      <c r="AP5" s="18" t="s">
        <v>94</v>
      </c>
      <c r="AQ5" s="18" t="s">
        <v>95</v>
      </c>
      <c r="AR5" s="18" t="s">
        <v>96</v>
      </c>
      <c r="AS5" s="18" t="s">
        <v>97</v>
      </c>
      <c r="AT5" s="18" t="s">
        <v>98</v>
      </c>
      <c r="AU5" s="18" t="s">
        <v>88</v>
      </c>
      <c r="AV5" s="18" t="s">
        <v>89</v>
      </c>
      <c r="AW5" s="18" t="s">
        <v>90</v>
      </c>
      <c r="AX5" s="18" t="s">
        <v>91</v>
      </c>
      <c r="AY5" s="18" t="s">
        <v>92</v>
      </c>
      <c r="AZ5" s="18" t="s">
        <v>93</v>
      </c>
      <c r="BA5" s="18" t="s">
        <v>94</v>
      </c>
      <c r="BB5" s="18" t="s">
        <v>95</v>
      </c>
      <c r="BC5" s="18" t="s">
        <v>96</v>
      </c>
      <c r="BD5" s="18" t="s">
        <v>97</v>
      </c>
      <c r="BE5" s="18" t="s">
        <v>98</v>
      </c>
      <c r="BF5" s="18" t="s">
        <v>88</v>
      </c>
      <c r="BG5" s="18" t="s">
        <v>89</v>
      </c>
      <c r="BH5" s="18" t="s">
        <v>90</v>
      </c>
      <c r="BI5" s="18" t="s">
        <v>91</v>
      </c>
      <c r="BJ5" s="18" t="s">
        <v>92</v>
      </c>
      <c r="BK5" s="18" t="s">
        <v>93</v>
      </c>
      <c r="BL5" s="18" t="s">
        <v>94</v>
      </c>
      <c r="BM5" s="18" t="s">
        <v>95</v>
      </c>
      <c r="BN5" s="18" t="s">
        <v>96</v>
      </c>
      <c r="BO5" s="18" t="s">
        <v>97</v>
      </c>
      <c r="BP5" s="18" t="s">
        <v>98</v>
      </c>
      <c r="BQ5" s="18" t="s">
        <v>88</v>
      </c>
      <c r="BR5" s="18" t="s">
        <v>89</v>
      </c>
      <c r="BS5" s="18" t="s">
        <v>90</v>
      </c>
      <c r="BT5" s="18" t="s">
        <v>91</v>
      </c>
      <c r="BU5" s="18" t="s">
        <v>92</v>
      </c>
      <c r="BV5" s="18" t="s">
        <v>93</v>
      </c>
      <c r="BW5" s="18" t="s">
        <v>94</v>
      </c>
      <c r="BX5" s="18" t="s">
        <v>95</v>
      </c>
      <c r="BY5" s="18" t="s">
        <v>96</v>
      </c>
      <c r="BZ5" s="18" t="s">
        <v>97</v>
      </c>
      <c r="CA5" s="18" t="s">
        <v>98</v>
      </c>
      <c r="CB5" s="18" t="s">
        <v>88</v>
      </c>
      <c r="CC5" s="18" t="s">
        <v>89</v>
      </c>
      <c r="CD5" s="18" t="s">
        <v>90</v>
      </c>
      <c r="CE5" s="18" t="s">
        <v>91</v>
      </c>
      <c r="CF5" s="18" t="s">
        <v>92</v>
      </c>
      <c r="CG5" s="18" t="s">
        <v>93</v>
      </c>
      <c r="CH5" s="18" t="s">
        <v>94</v>
      </c>
      <c r="CI5" s="18" t="s">
        <v>95</v>
      </c>
      <c r="CJ5" s="18" t="s">
        <v>96</v>
      </c>
      <c r="CK5" s="18" t="s">
        <v>97</v>
      </c>
      <c r="CL5" s="18" t="s">
        <v>98</v>
      </c>
      <c r="CM5" s="18" t="s">
        <v>88</v>
      </c>
      <c r="CN5" s="18" t="s">
        <v>89</v>
      </c>
      <c r="CO5" s="18" t="s">
        <v>90</v>
      </c>
      <c r="CP5" s="18" t="s">
        <v>91</v>
      </c>
      <c r="CQ5" s="18" t="s">
        <v>92</v>
      </c>
      <c r="CR5" s="18" t="s">
        <v>93</v>
      </c>
      <c r="CS5" s="18" t="s">
        <v>94</v>
      </c>
      <c r="CT5" s="18" t="s">
        <v>95</v>
      </c>
      <c r="CU5" s="18" t="s">
        <v>96</v>
      </c>
      <c r="CV5" s="18" t="s">
        <v>97</v>
      </c>
      <c r="CW5" s="18" t="s">
        <v>98</v>
      </c>
      <c r="CX5" s="18" t="s">
        <v>88</v>
      </c>
      <c r="CY5" s="18" t="s">
        <v>89</v>
      </c>
      <c r="CZ5" s="18" t="s">
        <v>90</v>
      </c>
      <c r="DA5" s="18" t="s">
        <v>91</v>
      </c>
      <c r="DB5" s="18" t="s">
        <v>92</v>
      </c>
      <c r="DC5" s="18" t="s">
        <v>93</v>
      </c>
      <c r="DD5" s="18" t="s">
        <v>94</v>
      </c>
      <c r="DE5" s="18" t="s">
        <v>95</v>
      </c>
      <c r="DF5" s="18" t="s">
        <v>96</v>
      </c>
      <c r="DG5" s="18" t="s">
        <v>97</v>
      </c>
      <c r="DH5" s="18" t="s">
        <v>98</v>
      </c>
      <c r="DI5" s="18" t="s">
        <v>88</v>
      </c>
      <c r="DJ5" s="18" t="s">
        <v>89</v>
      </c>
      <c r="DK5" s="18" t="s">
        <v>90</v>
      </c>
      <c r="DL5" s="18" t="s">
        <v>91</v>
      </c>
      <c r="DM5" s="18" t="s">
        <v>92</v>
      </c>
      <c r="DN5" s="18" t="s">
        <v>93</v>
      </c>
      <c r="DO5" s="18" t="s">
        <v>94</v>
      </c>
      <c r="DP5" s="18" t="s">
        <v>95</v>
      </c>
      <c r="DQ5" s="18" t="s">
        <v>96</v>
      </c>
      <c r="DR5" s="18" t="s">
        <v>97</v>
      </c>
      <c r="DS5" s="18" t="s">
        <v>98</v>
      </c>
      <c r="DT5" s="18" t="s">
        <v>88</v>
      </c>
      <c r="DU5" s="18" t="s">
        <v>89</v>
      </c>
      <c r="DV5" s="18" t="s">
        <v>90</v>
      </c>
      <c r="DW5" s="18" t="s">
        <v>91</v>
      </c>
      <c r="DX5" s="18" t="s">
        <v>92</v>
      </c>
      <c r="DY5" s="18" t="s">
        <v>93</v>
      </c>
      <c r="DZ5" s="18" t="s">
        <v>94</v>
      </c>
      <c r="EA5" s="18" t="s">
        <v>95</v>
      </c>
      <c r="EB5" s="18" t="s">
        <v>96</v>
      </c>
      <c r="EC5" s="18" t="s">
        <v>97</v>
      </c>
      <c r="ED5" s="18" t="s">
        <v>98</v>
      </c>
      <c r="EE5" s="18" t="s">
        <v>88</v>
      </c>
      <c r="EF5" s="18" t="s">
        <v>89</v>
      </c>
      <c r="EG5" s="18" t="s">
        <v>90</v>
      </c>
      <c r="EH5" s="18" t="s">
        <v>91</v>
      </c>
      <c r="EI5" s="18" t="s">
        <v>92</v>
      </c>
      <c r="EJ5" s="18" t="s">
        <v>93</v>
      </c>
      <c r="EK5" s="18" t="s">
        <v>94</v>
      </c>
      <c r="EL5" s="18" t="s">
        <v>95</v>
      </c>
      <c r="EM5" s="18" t="s">
        <v>96</v>
      </c>
      <c r="EN5" s="18" t="s">
        <v>97</v>
      </c>
      <c r="EO5" s="18" t="s">
        <v>98</v>
      </c>
    </row>
    <row r="6" spans="1:145" s="22" customFormat="1" x14ac:dyDescent="0.15">
      <c r="A6" s="14" t="s">
        <v>99</v>
      </c>
      <c r="B6" s="19">
        <f>B7</f>
        <v>2021</v>
      </c>
      <c r="C6" s="19">
        <f t="shared" ref="C6:X6" si="3">C7</f>
        <v>434680</v>
      </c>
      <c r="D6" s="19">
        <f t="shared" si="3"/>
        <v>47</v>
      </c>
      <c r="E6" s="19">
        <f t="shared" si="3"/>
        <v>18</v>
      </c>
      <c r="F6" s="19">
        <f t="shared" si="3"/>
        <v>1</v>
      </c>
      <c r="G6" s="19">
        <f t="shared" si="3"/>
        <v>0</v>
      </c>
      <c r="H6" s="19" t="str">
        <f t="shared" si="3"/>
        <v>熊本県　氷川町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個別排水処理</v>
      </c>
      <c r="L6" s="19" t="str">
        <f t="shared" si="3"/>
        <v>L2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0.49</v>
      </c>
      <c r="Q6" s="20">
        <f t="shared" si="3"/>
        <v>100</v>
      </c>
      <c r="R6" s="20">
        <f t="shared" si="3"/>
        <v>2420</v>
      </c>
      <c r="S6" s="20">
        <f t="shared" si="3"/>
        <v>11334</v>
      </c>
      <c r="T6" s="20">
        <f t="shared" si="3"/>
        <v>33.36</v>
      </c>
      <c r="U6" s="20">
        <f t="shared" si="3"/>
        <v>339.75</v>
      </c>
      <c r="V6" s="20">
        <f t="shared" si="3"/>
        <v>55</v>
      </c>
      <c r="W6" s="20">
        <f t="shared" si="3"/>
        <v>0.01</v>
      </c>
      <c r="X6" s="20">
        <f t="shared" si="3"/>
        <v>5500</v>
      </c>
      <c r="Y6" s="21">
        <f>IF(Y7="",NA(),Y7)</f>
        <v>100</v>
      </c>
      <c r="Z6" s="21">
        <f t="shared" ref="Z6:AH6" si="4">IF(Z7="",NA(),Z7)</f>
        <v>100</v>
      </c>
      <c r="AA6" s="21">
        <f t="shared" si="4"/>
        <v>100</v>
      </c>
      <c r="AB6" s="21">
        <f t="shared" si="4"/>
        <v>100</v>
      </c>
      <c r="AC6" s="21">
        <f t="shared" si="4"/>
        <v>100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167.78</v>
      </c>
      <c r="BG6" s="21">
        <f t="shared" ref="BG6:BO6" si="7">IF(BG7="",NA(),BG7)</f>
        <v>158.27000000000001</v>
      </c>
      <c r="BH6" s="21">
        <f t="shared" si="7"/>
        <v>133.46</v>
      </c>
      <c r="BI6" s="21">
        <f t="shared" si="7"/>
        <v>102.78</v>
      </c>
      <c r="BJ6" s="21">
        <f t="shared" si="7"/>
        <v>80.42</v>
      </c>
      <c r="BK6" s="21">
        <f t="shared" si="7"/>
        <v>888.8</v>
      </c>
      <c r="BL6" s="21">
        <f t="shared" si="7"/>
        <v>855.65</v>
      </c>
      <c r="BM6" s="21">
        <f t="shared" si="7"/>
        <v>862.99</v>
      </c>
      <c r="BN6" s="21">
        <f t="shared" si="7"/>
        <v>782.91</v>
      </c>
      <c r="BO6" s="21">
        <f t="shared" si="7"/>
        <v>783.21</v>
      </c>
      <c r="BP6" s="20" t="str">
        <f>IF(BP7="","",IF(BP7="-","【-】","【"&amp;SUBSTITUTE(TEXT(BP7,"#,##0.00"),"-","△")&amp;"】"))</f>
        <v>【765.05】</v>
      </c>
      <c r="BQ6" s="21">
        <f>IF(BQ7="",NA(),BQ7)</f>
        <v>24.07</v>
      </c>
      <c r="BR6" s="21">
        <f t="shared" ref="BR6:BZ6" si="8">IF(BR7="",NA(),BR7)</f>
        <v>27.1</v>
      </c>
      <c r="BS6" s="21">
        <f t="shared" si="8"/>
        <v>28.77</v>
      </c>
      <c r="BT6" s="21">
        <f t="shared" si="8"/>
        <v>42.65</v>
      </c>
      <c r="BU6" s="21">
        <f t="shared" si="8"/>
        <v>43.96</v>
      </c>
      <c r="BV6" s="21">
        <f t="shared" si="8"/>
        <v>52.55</v>
      </c>
      <c r="BW6" s="21">
        <f t="shared" si="8"/>
        <v>52.23</v>
      </c>
      <c r="BX6" s="21">
        <f t="shared" si="8"/>
        <v>50.06</v>
      </c>
      <c r="BY6" s="21">
        <f t="shared" si="8"/>
        <v>49.38</v>
      </c>
      <c r="BZ6" s="21">
        <f t="shared" si="8"/>
        <v>48.53</v>
      </c>
      <c r="CA6" s="20" t="str">
        <f>IF(CA7="","",IF(CA7="-","【-】","【"&amp;SUBSTITUTE(TEXT(CA7,"#,##0.00"),"-","△")&amp;"】"))</f>
        <v>【48.97】</v>
      </c>
      <c r="CB6" s="21">
        <f>IF(CB7="",NA(),CB7)</f>
        <v>520.16999999999996</v>
      </c>
      <c r="CC6" s="21">
        <f t="shared" ref="CC6:CK6" si="9">IF(CC7="",NA(),CC7)</f>
        <v>463.49</v>
      </c>
      <c r="CD6" s="21">
        <f t="shared" si="9"/>
        <v>444.3</v>
      </c>
      <c r="CE6" s="21">
        <f t="shared" si="9"/>
        <v>329.43</v>
      </c>
      <c r="CF6" s="21">
        <f t="shared" si="9"/>
        <v>323.77999999999997</v>
      </c>
      <c r="CG6" s="21">
        <f t="shared" si="9"/>
        <v>292.45</v>
      </c>
      <c r="CH6" s="21">
        <f t="shared" si="9"/>
        <v>294.05</v>
      </c>
      <c r="CI6" s="21">
        <f t="shared" si="9"/>
        <v>309.22000000000003</v>
      </c>
      <c r="CJ6" s="21">
        <f t="shared" si="9"/>
        <v>316.97000000000003</v>
      </c>
      <c r="CK6" s="21">
        <f t="shared" si="9"/>
        <v>326.17</v>
      </c>
      <c r="CL6" s="20" t="str">
        <f>IF(CL7="","",IF(CL7="-","【-】","【"&amp;SUBSTITUTE(TEXT(CL7,"#,##0.00"),"-","△")&amp;"】"))</f>
        <v>【328.76】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51.71</v>
      </c>
      <c r="CS6" s="21">
        <f t="shared" si="10"/>
        <v>50.56</v>
      </c>
      <c r="CT6" s="21">
        <f t="shared" si="10"/>
        <v>47.35</v>
      </c>
      <c r="CU6" s="21">
        <f t="shared" si="10"/>
        <v>46.36</v>
      </c>
      <c r="CV6" s="21">
        <f t="shared" si="10"/>
        <v>228.91</v>
      </c>
      <c r="CW6" s="20" t="str">
        <f>IF(CW7="","",IF(CW7="-","【-】","【"&amp;SUBSTITUTE(TEXT(CW7,"#,##0.00"),"-","△")&amp;"】"))</f>
        <v>【224.12】</v>
      </c>
      <c r="CX6" s="21">
        <f>IF(CX7="",NA(),CX7)</f>
        <v>96.67</v>
      </c>
      <c r="CY6" s="21">
        <f t="shared" ref="CY6:DG6" si="11">IF(CY7="",NA(),CY7)</f>
        <v>96.61</v>
      </c>
      <c r="CZ6" s="21">
        <f t="shared" si="11"/>
        <v>96.49</v>
      </c>
      <c r="DA6" s="21">
        <f t="shared" si="11"/>
        <v>96.43</v>
      </c>
      <c r="DB6" s="21">
        <f t="shared" si="11"/>
        <v>96.36</v>
      </c>
      <c r="DC6" s="21">
        <f t="shared" si="11"/>
        <v>82.91</v>
      </c>
      <c r="DD6" s="21">
        <f t="shared" si="11"/>
        <v>83.85</v>
      </c>
      <c r="DE6" s="21">
        <f t="shared" si="11"/>
        <v>81.209999999999994</v>
      </c>
      <c r="DF6" s="21">
        <f t="shared" si="11"/>
        <v>83.08</v>
      </c>
      <c r="DG6" s="21">
        <f t="shared" si="11"/>
        <v>82.61</v>
      </c>
      <c r="DH6" s="20" t="str">
        <f>IF(DH7="","",IF(DH7="-","【-】","【"&amp;SUBSTITUTE(TEXT(DH7,"#,##0.00"),"-","△")&amp;"】"))</f>
        <v>【81.92】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2021</v>
      </c>
      <c r="C7" s="23">
        <v>434680</v>
      </c>
      <c r="D7" s="23">
        <v>47</v>
      </c>
      <c r="E7" s="23">
        <v>18</v>
      </c>
      <c r="F7" s="23">
        <v>1</v>
      </c>
      <c r="G7" s="23">
        <v>0</v>
      </c>
      <c r="H7" s="23" t="s">
        <v>100</v>
      </c>
      <c r="I7" s="23" t="s">
        <v>101</v>
      </c>
      <c r="J7" s="23" t="s">
        <v>102</v>
      </c>
      <c r="K7" s="23" t="s">
        <v>103</v>
      </c>
      <c r="L7" s="23" t="s">
        <v>104</v>
      </c>
      <c r="M7" s="23" t="s">
        <v>105</v>
      </c>
      <c r="N7" s="24" t="s">
        <v>106</v>
      </c>
      <c r="O7" s="24" t="s">
        <v>107</v>
      </c>
      <c r="P7" s="24">
        <v>0.49</v>
      </c>
      <c r="Q7" s="24">
        <v>100</v>
      </c>
      <c r="R7" s="24">
        <v>2420</v>
      </c>
      <c r="S7" s="24">
        <v>11334</v>
      </c>
      <c r="T7" s="24">
        <v>33.36</v>
      </c>
      <c r="U7" s="24">
        <v>339.75</v>
      </c>
      <c r="V7" s="24">
        <v>55</v>
      </c>
      <c r="W7" s="24">
        <v>0.01</v>
      </c>
      <c r="X7" s="24">
        <v>5500</v>
      </c>
      <c r="Y7" s="24">
        <v>100</v>
      </c>
      <c r="Z7" s="24">
        <v>100</v>
      </c>
      <c r="AA7" s="24">
        <v>100</v>
      </c>
      <c r="AB7" s="24">
        <v>100</v>
      </c>
      <c r="AC7" s="24">
        <v>100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167.78</v>
      </c>
      <c r="BG7" s="24">
        <v>158.27000000000001</v>
      </c>
      <c r="BH7" s="24">
        <v>133.46</v>
      </c>
      <c r="BI7" s="24">
        <v>102.78</v>
      </c>
      <c r="BJ7" s="24">
        <v>80.42</v>
      </c>
      <c r="BK7" s="24">
        <v>888.8</v>
      </c>
      <c r="BL7" s="24">
        <v>855.65</v>
      </c>
      <c r="BM7" s="24">
        <v>862.99</v>
      </c>
      <c r="BN7" s="24">
        <v>782.91</v>
      </c>
      <c r="BO7" s="24">
        <v>783.21</v>
      </c>
      <c r="BP7" s="24">
        <v>765.05</v>
      </c>
      <c r="BQ7" s="24">
        <v>24.07</v>
      </c>
      <c r="BR7" s="24">
        <v>27.1</v>
      </c>
      <c r="BS7" s="24">
        <v>28.77</v>
      </c>
      <c r="BT7" s="24">
        <v>42.65</v>
      </c>
      <c r="BU7" s="24">
        <v>43.96</v>
      </c>
      <c r="BV7" s="24">
        <v>52.55</v>
      </c>
      <c r="BW7" s="24">
        <v>52.23</v>
      </c>
      <c r="BX7" s="24">
        <v>50.06</v>
      </c>
      <c r="BY7" s="24">
        <v>49.38</v>
      </c>
      <c r="BZ7" s="24">
        <v>48.53</v>
      </c>
      <c r="CA7" s="24">
        <v>48.97</v>
      </c>
      <c r="CB7" s="24">
        <v>520.16999999999996</v>
      </c>
      <c r="CC7" s="24">
        <v>463.49</v>
      </c>
      <c r="CD7" s="24">
        <v>444.3</v>
      </c>
      <c r="CE7" s="24">
        <v>329.43</v>
      </c>
      <c r="CF7" s="24">
        <v>323.77999999999997</v>
      </c>
      <c r="CG7" s="24">
        <v>292.45</v>
      </c>
      <c r="CH7" s="24">
        <v>294.05</v>
      </c>
      <c r="CI7" s="24">
        <v>309.22000000000003</v>
      </c>
      <c r="CJ7" s="24">
        <v>316.97000000000003</v>
      </c>
      <c r="CK7" s="24">
        <v>326.17</v>
      </c>
      <c r="CL7" s="24">
        <v>328.76</v>
      </c>
      <c r="CM7" s="24" t="s">
        <v>106</v>
      </c>
      <c r="CN7" s="24" t="s">
        <v>106</v>
      </c>
      <c r="CO7" s="24" t="s">
        <v>106</v>
      </c>
      <c r="CP7" s="24" t="s">
        <v>106</v>
      </c>
      <c r="CQ7" s="24" t="s">
        <v>106</v>
      </c>
      <c r="CR7" s="24">
        <v>51.71</v>
      </c>
      <c r="CS7" s="24">
        <v>50.56</v>
      </c>
      <c r="CT7" s="24">
        <v>47.35</v>
      </c>
      <c r="CU7" s="24">
        <v>46.36</v>
      </c>
      <c r="CV7" s="24">
        <v>228.91</v>
      </c>
      <c r="CW7" s="24">
        <v>224.12</v>
      </c>
      <c r="CX7" s="24">
        <v>96.67</v>
      </c>
      <c r="CY7" s="24">
        <v>96.61</v>
      </c>
      <c r="CZ7" s="24">
        <v>96.49</v>
      </c>
      <c r="DA7" s="24">
        <v>96.43</v>
      </c>
      <c r="DB7" s="24">
        <v>96.36</v>
      </c>
      <c r="DC7" s="24">
        <v>82.91</v>
      </c>
      <c r="DD7" s="24">
        <v>83.85</v>
      </c>
      <c r="DE7" s="24">
        <v>81.209999999999994</v>
      </c>
      <c r="DF7" s="24">
        <v>83.08</v>
      </c>
      <c r="DG7" s="24">
        <v>82.61</v>
      </c>
      <c r="DH7" s="24">
        <v>81.92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106</v>
      </c>
      <c r="EF7" s="24" t="s">
        <v>106</v>
      </c>
      <c r="EG7" s="24" t="s">
        <v>106</v>
      </c>
      <c r="EH7" s="24" t="s">
        <v>106</v>
      </c>
      <c r="EI7" s="24" t="s">
        <v>106</v>
      </c>
      <c r="EJ7" s="24" t="s">
        <v>106</v>
      </c>
      <c r="EK7" s="24" t="s">
        <v>106</v>
      </c>
      <c r="EL7" s="24" t="s">
        <v>106</v>
      </c>
      <c r="EM7" s="24" t="s">
        <v>106</v>
      </c>
      <c r="EN7" s="24" t="s">
        <v>106</v>
      </c>
      <c r="EO7" s="24" t="s">
        <v>106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108</v>
      </c>
      <c r="C9" s="26" t="s">
        <v>109</v>
      </c>
      <c r="D9" s="26" t="s">
        <v>110</v>
      </c>
      <c r="E9" s="26" t="s">
        <v>111</v>
      </c>
      <c r="F9" s="26" t="s">
        <v>112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50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113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114</v>
      </c>
    </row>
    <row r="13" spans="1:145" x14ac:dyDescent="0.15">
      <c r="B13" t="s">
        <v>115</v>
      </c>
      <c r="C13" t="s">
        <v>116</v>
      </c>
      <c r="D13" t="s">
        <v>117</v>
      </c>
      <c r="E13" t="s">
        <v>118</v>
      </c>
      <c r="F13" t="s">
        <v>119</v>
      </c>
      <c r="G13" t="s">
        <v>120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2023-01-13T09:32:28Z</cp:lastPrinted>
  <dcterms:created xsi:type="dcterms:W3CDTF">2022-12-01T02:10:55Z</dcterms:created>
  <dcterms:modified xsi:type="dcterms:W3CDTF">2023-01-13T09:32:39Z</dcterms:modified>
  <cp:category/>
</cp:coreProperties>
</file>