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4\5050125_経営比較分析表について\02_ 回答\ホームページ掲載用\"/>
    </mc:Choice>
  </mc:AlternateContent>
  <xr:revisionPtr revIDLastSave="0" documentId="13_ncr:1_{0CEF23A0-BB48-4151-862A-E4F8D2E855BF}" xr6:coauthVersionLast="47" xr6:coauthVersionMax="47" xr10:uidLastSave="{00000000-0000-0000-0000-000000000000}"/>
  <workbookProtection workbookAlgorithmName="SHA-512" workbookHashValue="gbooNjUTTyVdrCGiOSCXyFBZyppb6CQzQcHmT50wNi2VwUqrhbiqB3sdq1tXfIf+0DDEyXt3he88MVlL7aleSw==" workbookSaltValue="p6/eqX9bIXIKj3iz8h80K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L10" i="4"/>
  <c r="AD10" i="4"/>
  <c r="P10" i="4"/>
  <c r="B10" i="4"/>
  <c r="AT8" i="4"/>
  <c r="W8" i="4"/>
  <c r="I8" i="4"/>
  <c r="B6"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<sst xmlns="http://schemas.openxmlformats.org/spreadsheetml/2006/main" count="247" uniqueCount="122">
  <si>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</si>
  <si>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</si>
  <si>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</si>
  <si>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</si>
  <si>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</si>
  <si>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</si>
  <si>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</si>
  <si>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</si>
  <si>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</si>
  <si>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</si>
  <si>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</si>
  <si>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</si>
  <si>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</si>
  <si>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</si>
  <si>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</si>
  <si>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</si>
  <si>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</si>
  <si>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</si>
  <si>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</si>
  <si>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</si>
  <si>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</si>
  <si>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</si>
  <si>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</si>
  <si>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</si>
  <si>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</si>
  <si>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</si>
  <si>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</si>
  <si>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</si>
  <si>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</si>
  <si>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</si>
  <si>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</si>
  <si>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</si>
  <si>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</si>
  <si>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</si>
  <si>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</si>
  <si>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</si>
  <si>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</si>
  <si>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</si>
  <si>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</si>
  <si>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</si>
  <si>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</si>
  <si>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</si>
  <si>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</si>
  <si>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</si>
  <si>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</si>
  <si>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</si>
  <si>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</si>
  <si>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</si>
  <si>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</si>
  <si>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</si>
  <si>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</si>
  <si>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</si>
  <si>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</si>
  <si>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</si>
  <si>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</si>
  <si>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</si>
  <si>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</si>
  <si>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</si>
  <si>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</si>
  <si>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</si>
  <si>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</si>
  <si>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</si>
  <si>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</si>
  <si>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</si>
  <si>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</si>
  <si>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</si>
  <si>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</si>
  <si>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</si>
  <si>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</si>
  <si>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</si>
  <si>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</si>
  <si>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</si>
  <si>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</si>
  <si>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</si>
  <si>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</si>
  <si>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</si>
  <si>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</si>
  <si>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</si>
  <si>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</si>
  <si>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</si>
  <si>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</si>
  <si>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</si>
  <si>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</si>
  <si>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</si>
  <si>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</si>
  <si>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</si>
  <si>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</si>
  <si>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</si>
  <si>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</si>
  <si>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</si>
  <si>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</si>
  <si>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</si>
  <si>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</si>
  <si>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</si>
  <si>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</si>
  <si>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</si>
  <si>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</si>
  <si>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</si>
  <si>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</si>
  <si>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</si>
  <si>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</si>
  <si>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</si>
  <si>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</si>
  <si>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</si>
  <si>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</si>
  <si>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</si>
  <si>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</si>
  <si>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</si>
  <si>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</si>
  <si>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</si>
  <si>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</si>
  <si>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</si>
  <si>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</si>
  <si>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</si>
  <si>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</si>
  <si>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</si>
  <si>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</si>
  <si>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</si>
  <si>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</si>
  <si>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</si>
  <si>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①収益的収支比率・⑤経費回収率
　事業の運営に必要な費用を収益で賄えていない状況にあることから、令和5年度の料金改定に伴う増収や歳出の削減に努め、経営改善を図っていきます。
④企業債残高対事業規模比率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t>
    <rPh sb="48" eb="50">
      <t>レイワ</t>
    </rPh>
    <rPh sb="51" eb="53">
      <t>ネンド</t>
    </rPh>
    <rPh sb="54" eb="58">
      <t>リョウキンカイテイ</t>
    </rPh>
    <rPh sb="59" eb="60">
      <t>トモナ</t>
    </rPh>
    <rPh sb="61" eb="63">
      <t>ゾウシュウ</t>
    </rPh>
    <phoneticPr fontId="4"/>
  </si>
  <si>
    <t>全体的に類似団体より悪い数値となっています。
　事業地域が山間部の農村地域であり、維持管理費が多額になることが主な要因と思われます。
　今後も人口減少に伴い収入減となることが予想されることから、更なる歳出削減に努めるとともに、令和5年度に料金改定を実施して安定的な事業運営を目指していきます。</t>
    <rPh sb="113" eb="115">
      <t>レイワ</t>
    </rPh>
    <rPh sb="116" eb="118">
      <t>ネンド</t>
    </rPh>
    <rPh sb="119" eb="123">
      <t>リョウキンカイテイ</t>
    </rPh>
    <rPh sb="124" eb="12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</si>
</sst>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C-4C81-AEE8-0F2A250299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2C-4C81-AEE8-0F2A250299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38.380000000000003</c:v>
                </c:pt>
                <c:pt idx="1">
                  <c:v>36.19</c:v>
                </c:pt>
                <c:pt idx="2">
                  <c:v>36.25</c:v>
                </c:pt>
                <c:pt idx="3">
                  <c:v>34.549999999999997</c:v>
                </c:pt>
                <c:pt idx="4">
                  <c:v>33.83</c:v>
                </c:pt>
              </c:numCache>
            </c:numRef>
          </c:val>
          <c:extLst>
            <c:ext xmlns:c16="http://schemas.microsoft.com/office/drawing/2014/chart" uri="{C3380CC4-5D6E-409C-BE32-E72D297353CC}">
              <c16:uniqueId val="{00000000-7D76-418A-BC70-4E5A2F4AAC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7D76-418A-BC70-4E5A2F4AAC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ED-4AC9-B1D4-1279E1991A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9ED-4AC9-B1D4-1279E1991A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95.74</c:v>
                </c:pt>
                <c:pt idx="1">
                  <c:v>95.24</c:v>
                </c:pt>
                <c:pt idx="2">
                  <c:v>96.94</c:v>
                </c:pt>
                <c:pt idx="3">
                  <c:v>97.97</c:v>
                </c:pt>
                <c:pt idx="4">
                  <c:v>99.63</c:v>
                </c:pt>
              </c:numCache>
            </c:numRef>
          </c:val>
          <c:extLst>
            <c:ext xmlns:c16="http://schemas.microsoft.com/office/drawing/2014/chart" uri="{C3380CC4-5D6E-409C-BE32-E72D297353CC}">
              <c16:uniqueId val="{00000000-6639-4C33-8263-DEBAE98BBF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9-4C33-8263-DEBAE98BBF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7-4FB5-932E-B59FBA0486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7-4FB5-932E-B59FBA0486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A-44A3-A124-07C1E54089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A-44A3-A124-07C1E54089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A-45F2-9768-F4DA22BDEA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A-45F2-9768-F4DA22BDEA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0-45F4-80C9-D66D9A5E31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0-45F4-80C9-D66D9A5E31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108.65</c:v>
                </c:pt>
                <c:pt idx="1">
                  <c:v>114.84</c:v>
                </c:pt>
                <c:pt idx="2">
                  <c:v>70.06</c:v>
                </c:pt>
                <c:pt idx="3">
                  <c:v>47.19</c:v>
                </c:pt>
                <c:pt idx="4">
                  <c:v>6.66</c:v>
                </c:pt>
              </c:numCache>
            </c:numRef>
          </c:val>
          <c:extLst>
            <c:ext xmlns:c16="http://schemas.microsoft.com/office/drawing/2014/chart" uri="{C3380CC4-5D6E-409C-BE32-E72D297353CC}">
              <c16:uniqueId val="{00000000-8E90-40F9-8712-1DA08022E3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8E90-40F9-8712-1DA08022E3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55.65</c:v>
                </c:pt>
                <c:pt idx="1">
                  <c:v>60.35</c:v>
                </c:pt>
                <c:pt idx="2">
                  <c:v>71.83</c:v>
                </c:pt>
                <c:pt idx="3">
                  <c:v>68.989999999999995</c:v>
                </c:pt>
                <c:pt idx="4">
                  <c:v>70.7</c:v>
                </c:pt>
              </c:numCache>
            </c:numRef>
          </c:val>
          <c:extLst>
            <c:ext xmlns:c16="http://schemas.microsoft.com/office/drawing/2014/chart" uri="{C3380CC4-5D6E-409C-BE32-E72D297353CC}">
              <c16:uniqueId val="{00000000-E883-4CFC-B727-377854304A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E883-4CFC-B727-377854304A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575.52</c:v>
                </c:pt>
                <c:pt idx="1">
                  <c:v>561.1</c:v>
                </c:pt>
                <c:pt idx="2">
                  <c:v>525.65</c:v>
                </c:pt>
                <c:pt idx="3">
                  <c:v>568.46</c:v>
                </c:pt>
                <c:pt idx="4">
                  <c:v>573.27</c:v>
                </c:pt>
              </c:numCache>
            </c:numRef>
          </c:val>
          <c:extLst>
            <c:ext xmlns:c16="http://schemas.microsoft.com/office/drawing/2014/chart" uri="{C3380CC4-5D6E-409C-BE32-E72D297353CC}">
              <c16:uniqueId val="{00000000-8E24-466E-B96F-A3B776A69C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8E24-466E-B96F-A3B776A69C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5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八代市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123982</v>
      </c>
      <c r="AM8" s="46"/>
      <c r="AN8" s="46"/>
      <c r="AO8" s="46"/>
      <c r="AP8" s="46"/>
      <c r="AQ8" s="46"/>
      <c r="AR8" s="46"/>
      <c r="AS8" s="46"/>
      <c r="AT8" s="45">
        <f>データ!T6</f>
        <v>681.29</v>
      </c>
      <c r="AU8" s="45"/>
      <c r="AV8" s="45"/>
      <c r="AW8" s="45"/>
      <c r="AX8" s="45"/>
      <c r="AY8" s="45"/>
      <c r="AZ8" s="45"/>
      <c r="BA8" s="45"/>
      <c r="BB8" s="45">
        <f>データ!U6</f>
        <v>181.98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0.74</v>
      </c>
      <c r="Q10" s="45"/>
      <c r="R10" s="45"/>
      <c r="S10" s="45"/>
      <c r="T10" s="45"/>
      <c r="U10" s="45"/>
      <c r="V10" s="45"/>
      <c r="W10" s="45">
        <f>データ!Q6</f>
        <v>100</v>
      </c>
      <c r="X10" s="45"/>
      <c r="Y10" s="45"/>
      <c r="Z10" s="45"/>
      <c r="AA10" s="45"/>
      <c r="AB10" s="45"/>
      <c r="AC10" s="45"/>
      <c r="AD10" s="46">
        <f>データ!R6</f>
        <v>5560</v>
      </c>
      <c r="AE10" s="46"/>
      <c r="AF10" s="46"/>
      <c r="AG10" s="46"/>
      <c r="AH10" s="46"/>
      <c r="AI10" s="46"/>
      <c r="AJ10" s="46"/>
      <c r="AK10" s="2"/>
      <c r="AL10" s="46">
        <f>データ!V6</f>
        <v>911</v>
      </c>
      <c r="AM10" s="46"/>
      <c r="AN10" s="46"/>
      <c r="AO10" s="46"/>
      <c r="AP10" s="46"/>
      <c r="AQ10" s="46"/>
      <c r="AR10" s="46"/>
      <c r="AS10" s="46"/>
      <c r="AT10" s="45">
        <f>データ!W6</f>
        <v>324.55</v>
      </c>
      <c r="AU10" s="45"/>
      <c r="AV10" s="45"/>
      <c r="AW10" s="45"/>
      <c r="AX10" s="45"/>
      <c r="AY10" s="45"/>
      <c r="AZ10" s="45"/>
      <c r="BA10" s="45"/>
      <c r="BB10" s="45">
        <f>データ!X6</f>
        <v>2.81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45</v>
      </c>
      <c r="N86" s="12" t="s">
        <v>46</v>
      </c>
      <c r="O86" s="12" t="str">
        <f>データ!EO6</f>
        <v>【-】</v>
      </c>
    </row>
  </sheetData>
  <sheetProtection algorithmName="SHA-512" hashValue="jezNevsY/MnBynJR0Ze2IZvCtcT6D4grJv5vefZ43ZaQc29ch8oeV4HOZBmtPQeeP1eUbtu86TzlNlSLKNFTAg==" saltValue="t2IYxK92/zDUucQoFK7I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2021</v>
      </c>
      <c r="C6" s="19">
        <f t="shared" ref="C6:X6" si="3">C7</f>
        <v>432024</v>
      </c>
      <c r="D6" s="19">
        <f t="shared" si="3"/>
        <v>47</v>
      </c>
      <c r="E6" s="19">
        <f t="shared" si="3"/>
        <v>18</v>
      </c>
      <c r="F6" s="19">
        <f t="shared" si="3"/>
        <v>0</v>
      </c>
      <c r="G6" s="19">
        <f t="shared" si="3"/>
        <v>0</v>
      </c>
      <c r="H6" s="19" t="str">
        <f t="shared" si="3"/>
        <v>熊本県　八代市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0.74</v>
      </c>
      <c r="Q6" s="20">
        <f t="shared" si="3"/>
        <v>100</v>
      </c>
      <c r="R6" s="20">
        <f t="shared" si="3"/>
        <v>5560</v>
      </c>
      <c r="S6" s="20">
        <f t="shared" si="3"/>
        <v>123982</v>
      </c>
      <c r="T6" s="20">
        <f t="shared" si="3"/>
        <v>681.29</v>
      </c>
      <c r="U6" s="20">
        <f t="shared" si="3"/>
        <v>181.98</v>
      </c>
      <c r="V6" s="20">
        <f t="shared" si="3"/>
        <v>911</v>
      </c>
      <c r="W6" s="20">
        <f t="shared" si="3"/>
        <v>324.55</v>
      </c>
      <c r="X6" s="20">
        <f t="shared" si="3"/>
        <v>2.81</v>
      </c>
      <c r="Y6" s="21">
        <f>IF(Y7="",NA(),Y7)</f>
        <v>95.74</v>
      </c>
      <c r="Z6" s="21">
        <f t="shared" ref="Z6:AH6" si="4">IF(Z7="",NA(),Z7)</f>
        <v>95.24</v>
      </c>
      <c r="AA6" s="21">
        <f t="shared" si="4"/>
        <v>96.94</v>
      </c>
      <c r="AB6" s="21">
        <f t="shared" si="4"/>
        <v>97.97</v>
      </c>
      <c r="AC6" s="21">
        <f t="shared" si="4"/>
        <v>99.63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108.65</v>
      </c>
      <c r="BG6" s="21">
        <f t="shared" ref="BG6:BO6" si="7">IF(BG7="",NA(),BG7)</f>
        <v>114.84</v>
      </c>
      <c r="BH6" s="21">
        <f t="shared" si="7"/>
        <v>70.06</v>
      </c>
      <c r="BI6" s="21">
        <f t="shared" si="7"/>
        <v>47.19</v>
      </c>
      <c r="BJ6" s="21">
        <f t="shared" si="7"/>
        <v>6.66</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55.65</v>
      </c>
      <c r="BR6" s="21">
        <f t="shared" ref="BR6:BZ6" si="8">IF(BR7="",NA(),BR7)</f>
        <v>60.35</v>
      </c>
      <c r="BS6" s="21">
        <f t="shared" si="8"/>
        <v>71.83</v>
      </c>
      <c r="BT6" s="21">
        <f t="shared" si="8"/>
        <v>68.989999999999995</v>
      </c>
      <c r="BU6" s="21">
        <f t="shared" si="8"/>
        <v>70.7</v>
      </c>
      <c r="BV6" s="21">
        <f t="shared" si="8"/>
        <v>64.78</v>
      </c>
      <c r="BW6" s="21">
        <f t="shared" si="8"/>
        <v>63.06</v>
      </c>
      <c r="BX6" s="21">
        <f t="shared" si="8"/>
        <v>62.5</v>
      </c>
      <c r="BY6" s="21">
        <f t="shared" si="8"/>
        <v>60.59</v>
      </c>
      <c r="BZ6" s="21">
        <f t="shared" si="8"/>
        <v>60</v>
      </c>
      <c r="CA6" s="20" t="str">
        <f>IF(CA7="","",IF(CA7="-","【-】","【"&amp;SUBSTITUTE(TEXT(CA7,"#,##0.00"),"-","△")&amp;"】"))</f>
        <v>【57.71】</v>
      </c>
      <c r="CB6" s="21">
        <f>IF(CB7="",NA(),CB7)</f>
        <v>575.52</v>
      </c>
      <c r="CC6" s="21">
        <f t="shared" ref="CC6:CK6" si="9">IF(CC7="",NA(),CC7)</f>
        <v>561.1</v>
      </c>
      <c r="CD6" s="21">
        <f t="shared" si="9"/>
        <v>525.65</v>
      </c>
      <c r="CE6" s="21">
        <f t="shared" si="9"/>
        <v>568.46</v>
      </c>
      <c r="CF6" s="21">
        <f t="shared" si="9"/>
        <v>573.27</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38.380000000000003</v>
      </c>
      <c r="CN6" s="21">
        <f t="shared" ref="CN6:CV6" si="10">IF(CN7="",NA(),CN7)</f>
        <v>36.19</v>
      </c>
      <c r="CO6" s="21">
        <f t="shared" si="10"/>
        <v>36.25</v>
      </c>
      <c r="CP6" s="21">
        <f t="shared" si="10"/>
        <v>34.549999999999997</v>
      </c>
      <c r="CQ6" s="21">
        <f t="shared" si="10"/>
        <v>33.83</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432024</v>
      </c>
      <c r="D7" s="23">
        <v>47</v>
      </c>
      <c r="E7" s="23">
        <v>18</v>
      </c>
      <c r="F7" s="23">
        <v>0</v>
      </c>
      <c r="G7" s="23">
        <v>0</v>
      </c>
      <c r="H7" s="23" t="s">
        <v>100</v>
      </c>
      <c r="I7" s="23" t="s">
        <v>101</v>
      </c>
      <c r="J7" s="23" t="s">
        <v>102</v>
      </c>
      <c r="K7" s="23" t="s">
        <v>103</v>
      </c>
      <c r="L7" s="23" t="s">
        <v>104</v>
      </c>
      <c r="M7" s="23" t="s">
        <v>105</v>
      </c>
      <c r="N7" s="24" t="s">
        <v>106</v>
      </c>
      <c r="O7" s="24" t="s">
        <v>107</v>
      </c>
      <c r="P7" s="24">
        <v>0.74</v>
      </c>
      <c r="Q7" s="24">
        <v>100</v>
      </c>
      <c r="R7" s="24">
        <v>5560</v>
      </c>
      <c r="S7" s="24">
        <v>123982</v>
      </c>
      <c r="T7" s="24">
        <v>681.29</v>
      </c>
      <c r="U7" s="24">
        <v>181.98</v>
      </c>
      <c r="V7" s="24">
        <v>911</v>
      </c>
      <c r="W7" s="24">
        <v>324.55</v>
      </c>
      <c r="X7" s="24">
        <v>2.81</v>
      </c>
      <c r="Y7" s="24">
        <v>95.74</v>
      </c>
      <c r="Z7" s="24">
        <v>95.24</v>
      </c>
      <c r="AA7" s="24">
        <v>96.94</v>
      </c>
      <c r="AB7" s="24">
        <v>97.97</v>
      </c>
      <c r="AC7" s="24">
        <v>99.63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108.65</v>
      </c>
      <c r="BG7" s="24">
        <v>114.84</v>
      </c>
      <c r="BH7" s="24">
        <v>70.06</v>
      </c>
      <c r="BI7" s="24">
        <v>47.19</v>
      </c>
      <c r="BJ7" s="24">
        <v>6.66</v>
      </c>
      <c r="BK7" s="24">
        <v>244.85</v>
      </c>
      <c r="BL7" s="24">
        <v>296.89</v>
      </c>
      <c r="BM7" s="24">
        <v>270.57</v>
      </c>
      <c r="BN7" s="24">
        <v>294.27</v>
      </c>
      <c r="BO7" s="24">
        <v>294.08999999999997</v>
      </c>
      <c r="BP7" s="24">
        <v>310.14</v>
      </c>
      <c r="BQ7" s="24">
        <v>55.65</v>
      </c>
      <c r="BR7" s="24">
        <v>60.35</v>
      </c>
      <c r="BS7" s="24">
        <v>71.83</v>
      </c>
      <c r="BT7" s="24">
        <v>68.989999999999995</v>
      </c>
      <c r="BU7" s="24">
        <v>70.7</v>
      </c>
      <c r="BV7" s="24">
        <v>64.78</v>
      </c>
      <c r="BW7" s="24">
        <v>63.06</v>
      </c>
      <c r="BX7" s="24">
        <v>62.5</v>
      </c>
      <c r="BY7" s="24">
        <v>60.59</v>
      </c>
      <c r="BZ7" s="24">
        <v>60</v>
      </c>
      <c r="CA7" s="24">
        <v>57.71</v>
      </c>
      <c r="CB7" s="24">
        <v>575.52</v>
      </c>
      <c r="CC7" s="24">
        <v>561.1</v>
      </c>
      <c r="CD7" s="24">
        <v>525.65</v>
      </c>
      <c r="CE7" s="24">
        <v>568.46</v>
      </c>
      <c r="CF7" s="24">
        <v>573.27</v>
      </c>
      <c r="CG7" s="24">
        <v>250.21</v>
      </c>
      <c r="CH7" s="24">
        <v>264.77</v>
      </c>
      <c r="CI7" s="24">
        <v>269.33</v>
      </c>
      <c r="CJ7" s="24">
        <v>280.23</v>
      </c>
      <c r="CK7" s="24">
        <v>282.70999999999998</v>
      </c>
      <c r="CL7" s="24">
        <v>286.17</v>
      </c>
      <c r="CM7" s="24">
        <v>38.380000000000003</v>
      </c>
      <c r="CN7" s="24">
        <v>36.19</v>
      </c>
      <c r="CO7" s="24">
        <v>36.25</v>
      </c>
      <c r="CP7" s="24">
        <v>34.549999999999997</v>
      </c>
      <c r="CQ7" s="24">
        <v>33.83</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106</v>
      </c>
      <c r="EF7" s="24" t="s">
        <v>106</v>
      </c>
      <c r="EG7" s="24" t="s">
        <v>106</v>
      </c>
      <c r="EH7" s="24" t="s">
        <v>106</v>
      </c>
      <c r="EI7" s="24" t="s">
        <v>106</v>
      </c>
      <c r="EJ7" s="24" t="s">
        <v>106</v>
      </c>
      <c r="EK7" s="24" t="s">
        <v>106</v>
      </c>
      <c r="EL7" s="24" t="s">
        <v>106</v>
      </c>
      <c r="EM7" s="24" t="s">
        <v>106</v>
      </c>
      <c r="EN7" s="24" t="s">
        <v>106</v>
      </c>
      <c r="EO7" s="24" t="s">
        <v>106</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113</v>
      </c>
    </row>
    <row r="12" spans="1:145" x14ac:dyDescent="0.15">
      <c r="B12">
        <v>1</v>
      </c>
      <c r="C12">
        <v>1</v>
      </c>
      <c r="D12">
        <v>1</v>
      </c>
      <c r="E12">
        <v>2</v>
      </c>
      <c r="F12">
        <v>3</v>
      </c>
      <c r="G12" t="s">
        <v>114</v>
      </c>
    </row>
    <row r="13" spans="1:145" x14ac:dyDescent="0.15">
      <c r="B13" t="s">
        <v>115</v>
      </c>
      <c r="C13" t="s">
        <v>116</v>
      </c>
      <c r="D13" t="s">
        <v>117</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隆之</cp:lastModifiedBy>
  <dcterms:created xsi:type="dcterms:W3CDTF">2022-12-01T02:08:41Z</dcterms:created>
  <dcterms:modified xsi:type="dcterms:W3CDTF">2023-01-25T01:09:03Z</dcterms:modified>
  <cp:category/>
</cp:coreProperties>
</file>