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1.17.20\data\建設課\公営企業 経営比較分析表\R3年度分\"/>
    </mc:Choice>
  </mc:AlternateContent>
  <workbookProtection workbookAlgorithmName="SHA-512" workbookHashValue="y3gmeQm0aK+OtdUZ/bsNv89t4MDYpjpN78BkBDYmz++gevLrXUwc/MmLkn9xJdH1bjOcPqF6uKdPaGPxAsCg3A==" workbookSaltValue="rFbi7XDhefzgJec4f6I2f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<sst xmlns="http://schemas.openxmlformats.org/spreadsheetml/2006/main" count="236" uniqueCount="120">
  <si>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</si>
  <si>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</si>
  <si>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</si>
  <si>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</si>
  <si>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</si>
  <si>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</si>
  <si>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</si>
  <si>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</si>
  <si>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</si>
  <si>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</si>
  <si>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</si>
  <si>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</si>
  <si>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</si>
  <si>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</si>
  <si>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</si>
  <si>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</si>
  <si>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</si>
  <si>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</si>
  <si>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</si>
  <si>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</si>
  <si>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</si>
  <si>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</si>
  <si>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</si>
  <si>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</si>
  <si>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</si>
  <si>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</si>
  <si>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</si>
  <si>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</si>
  <si>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</si>
  <si>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</si>
  <si>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</si>
  <si>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</si>
  <si>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</si>
  <si>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</si>
  <si>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</si>
  <si>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</si>
  <si>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</si>
  <si>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</si>
  <si>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</si>
  <si>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</si>
  <si>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</si>
  <si>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</si>
  <si>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</si>
  <si>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</si>
  <si>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</si>
  <si>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</si>
  <si>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</si>
  <si>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</si>
  <si>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</si>
  <si>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</si>
  <si>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</si>
  <si>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</si>
  <si>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</si>
  <si>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</si>
  <si>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</si>
  <si>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</si>
  <si>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</si>
  <si>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</si>
  <si>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</si>
  <si>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</si>
  <si>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</si>
  <si>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</si>
  <si>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</si>
  <si>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</si>
  <si>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</si>
  <si>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</si>
  <si>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</si>
  <si>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</si>
  <si>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</si>
  <si>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</si>
  <si>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</si>
  <si>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</si>
  <si>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</si>
  <si>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</si>
  <si>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</si>
  <si>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</si>
  <si>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</si>
  <si>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</si>
  <si>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</si>
  <si>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</si>
  <si>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</si>
  <si>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</si>
  <si>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</si>
  <si>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</si>
  <si>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</si>
  <si>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</si>
  <si>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</si>
  <si>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</si>
  <si>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</si>
  <si>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</si>
  <si>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</si>
  <si>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</si>
  <si>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</si>
  <si>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</si>
  <si>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</si>
  <si>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</si>
  <si>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</si>
  <si>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</si>
  <si>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</si>
  <si>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水上村</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</si>
  <si>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</si>
  <si>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</si>
  <si>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</si>
  <si>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</si>
  <si>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</si>
  <si>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</si>
  <si>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</si>
  <si>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</si>
  <si>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</si>
  <si>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</si>
  <si>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</si>
  <si>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</si>
  <si>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</si>
  <si>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</si>
  <si>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</si>
  <si>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</si>
  <si>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</si>
  <si>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
収支比率は100％以上となっているが、使用料収入も年々減少しているため、一般会計からの繰入金により現状維持できている状況である。
⑤経費回収率
平均を大きく下回っており、人口減少に伴い使用料の収入が減っていく中、今後施設の更新等も控えており財源の確保が課題となってくる。
⑥汚水処理原価
施設の老朽化に伴い、機器の修繕を行った結果、平均を大きく上回っている。今後も改築更新等が見込まれるため、適正な維持管理と施設の維持方法について検討していく必要がある。
⑦施設利用率
接続戸数に対して施設自体が過大なスペックであるため、今後施設の縮小化等が検討課題となる。
⑧水洗化率
未接続については空き家等が多く、現状100％の接続率となっている。</t>
    <rPh sb="18" eb="20">
      <t>イジョウ</t>
    </rPh>
    <phoneticPr fontId="4"/>
  </si>
  <si>
    <t>施設の利用状況に応じて、維持方法について検討していく必要がある。
現在、公営企業会計移行に向けＲ３年度から事業を開始しており、Ｒ６年度からの法適用化を目指している。</t>
    <phoneticPr fontId="4"/>
  </si>
  <si>
    <t>使用料収入だけでは維持管理が困難であるため、適正な運営が厳しい状況にある。
今後、施設の維持方法について検討が必要である。
【経営戦略】
○H29.3月　策定済み
※法適用化に伴い見直していく必要あり。</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</si>
</sst>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D6-4451-A7D1-6AD6F450EE8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4D6-4451-A7D1-6AD6F450EE8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25.58</c:v>
                </c:pt>
                <c:pt idx="1">
                  <c:v>6.98</c:v>
                </c:pt>
                <c:pt idx="2">
                  <c:v>18.600000000000001</c:v>
                </c:pt>
                <c:pt idx="3">
                  <c:v>20.93</c:v>
                </c:pt>
                <c:pt idx="4">
                  <c:v>18.600000000000001</c:v>
                </c:pt>
              </c:numCache>
            </c:numRef>
          </c:val>
          <c:extLst>
            <c:ext xmlns:c16="http://schemas.microsoft.com/office/drawing/2014/chart" uri="{C3380CC4-5D6E-409C-BE32-E72D297353CC}">
              <c16:uniqueId val="{00000000-64C6-4D4B-B96D-12DAFDDB928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23.57</c:v>
                </c:pt>
                <c:pt idx="1">
                  <c:v>48.01</c:v>
                </c:pt>
                <c:pt idx="2">
                  <c:v>40.28</c:v>
                </c:pt>
                <c:pt idx="3">
                  <c:v>42.48</c:v>
                </c:pt>
                <c:pt idx="4">
                  <c:v>39.770000000000003</c:v>
                </c:pt>
              </c:numCache>
            </c:numRef>
          </c:val>
          <c:smooth val="0"/>
          <c:extLst>
            <c:ext xmlns:c16="http://schemas.microsoft.com/office/drawing/2014/chart" uri="{C3380CC4-5D6E-409C-BE32-E72D297353CC}">
              <c16:uniqueId val="{00000001-64C6-4D4B-B96D-12DAFDDB928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97.92</c:v>
                </c:pt>
                <c:pt idx="1">
                  <c:v>95.83</c:v>
                </c:pt>
                <c:pt idx="2">
                  <c:v>92.31</c:v>
                </c:pt>
                <c:pt idx="3">
                  <c:v>92.59</c:v>
                </c:pt>
                <c:pt idx="4">
                  <c:v>91.49</c:v>
                </c:pt>
              </c:numCache>
            </c:numRef>
          </c:val>
          <c:extLst>
            <c:ext xmlns:c16="http://schemas.microsoft.com/office/drawing/2014/chart" uri="{C3380CC4-5D6E-409C-BE32-E72D297353CC}">
              <c16:uniqueId val="{00000000-F8E6-4E3D-9E6E-6BD99AFAA35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79.72</c:v>
                </c:pt>
                <c:pt idx="1">
                  <c:v>91.18</c:v>
                </c:pt>
                <c:pt idx="2">
                  <c:v>90.78</c:v>
                </c:pt>
                <c:pt idx="3">
                  <c:v>90.73</c:v>
                </c:pt>
                <c:pt idx="4">
                  <c:v>91.64</c:v>
                </c:pt>
              </c:numCache>
            </c:numRef>
          </c:val>
          <c:smooth val="0"/>
          <c:extLst>
            <c:ext xmlns:c16="http://schemas.microsoft.com/office/drawing/2014/chart" uri="{C3380CC4-5D6E-409C-BE32-E72D297353CC}">
              <c16:uniqueId val="{00000001-F8E6-4E3D-9E6E-6BD99AFAA35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98.71</c:v>
                </c:pt>
                <c:pt idx="1">
                  <c:v>102.12</c:v>
                </c:pt>
                <c:pt idx="2">
                  <c:v>109.44</c:v>
                </c:pt>
                <c:pt idx="3">
                  <c:v>99.66</c:v>
                </c:pt>
                <c:pt idx="4">
                  <c:v>101.12</c:v>
                </c:pt>
              </c:numCache>
            </c:numRef>
          </c:val>
          <c:extLst>
            <c:ext xmlns:c16="http://schemas.microsoft.com/office/drawing/2014/chart" uri="{C3380CC4-5D6E-409C-BE32-E72D297353CC}">
              <c16:uniqueId val="{00000000-0C86-4AB1-A2DF-F649D158706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86-4AB1-A2DF-F649D158706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93-44CF-A088-99BE2208A7E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93-44CF-A088-99BE2208A7E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C9-4A3A-9321-74AB25A24EA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C9-4A3A-9321-74AB25A24EA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B3-4596-B224-80A60DBB622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B3-4596-B224-80A60DBB622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95-4F09-B183-233BB2CB3DF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95-4F09-B183-233BB2CB3DF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2A-48A5-9806-BFBF27E4FC0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1395.89</c:v>
                </c:pt>
                <c:pt idx="1">
                  <c:v>506.14</c:v>
                </c:pt>
                <c:pt idx="2">
                  <c:v>544.96</c:v>
                </c:pt>
                <c:pt idx="3">
                  <c:v>406.44</c:v>
                </c:pt>
                <c:pt idx="4">
                  <c:v>254.5</c:v>
                </c:pt>
              </c:numCache>
            </c:numRef>
          </c:val>
          <c:smooth val="0"/>
          <c:extLst>
            <c:ext xmlns:c16="http://schemas.microsoft.com/office/drawing/2014/chart" uri="{C3380CC4-5D6E-409C-BE32-E72D297353CC}">
              <c16:uniqueId val="{00000001-012A-48A5-9806-BFBF27E4FC0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15.46</c:v>
                </c:pt>
                <c:pt idx="1">
                  <c:v>16.149999999999999</c:v>
                </c:pt>
                <c:pt idx="2">
                  <c:v>25.11</c:v>
                </c:pt>
                <c:pt idx="3">
                  <c:v>22.24</c:v>
                </c:pt>
                <c:pt idx="4">
                  <c:v>23.36</c:v>
                </c:pt>
              </c:numCache>
            </c:numRef>
          </c:val>
          <c:extLst>
            <c:ext xmlns:c16="http://schemas.microsoft.com/office/drawing/2014/chart" uri="{C3380CC4-5D6E-409C-BE32-E72D297353CC}">
              <c16:uniqueId val="{00000000-E10C-432B-A4F9-2F7B3773C3B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30.19</c:v>
                </c:pt>
                <c:pt idx="1">
                  <c:v>35.86</c:v>
                </c:pt>
                <c:pt idx="2">
                  <c:v>42.51</c:v>
                </c:pt>
                <c:pt idx="3">
                  <c:v>35.93</c:v>
                </c:pt>
                <c:pt idx="4">
                  <c:v>36.1</c:v>
                </c:pt>
              </c:numCache>
            </c:numRef>
          </c:val>
          <c:smooth val="0"/>
          <c:extLst>
            <c:ext xmlns:c16="http://schemas.microsoft.com/office/drawing/2014/chart" uri="{C3380CC4-5D6E-409C-BE32-E72D297353CC}">
              <c16:uniqueId val="{00000001-E10C-432B-A4F9-2F7B3773C3B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950.92</c:v>
                </c:pt>
                <c:pt idx="1">
                  <c:v>1167.04</c:v>
                </c:pt>
                <c:pt idx="2">
                  <c:v>955.75</c:v>
                </c:pt>
                <c:pt idx="3">
                  <c:v>934.49</c:v>
                </c:pt>
                <c:pt idx="4">
                  <c:v>1091.99</c:v>
                </c:pt>
              </c:numCache>
            </c:numRef>
          </c:val>
          <c:extLst>
            <c:ext xmlns:c16="http://schemas.microsoft.com/office/drawing/2014/chart" uri="{C3380CC4-5D6E-409C-BE32-E72D297353CC}">
              <c16:uniqueId val="{00000000-D448-4963-8EB6-DB85B9D86A4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547.11</c:v>
                </c:pt>
                <c:pt idx="1">
                  <c:v>448.63</c:v>
                </c:pt>
                <c:pt idx="2">
                  <c:v>447.34</c:v>
                </c:pt>
                <c:pt idx="3">
                  <c:v>499.55</c:v>
                </c:pt>
                <c:pt idx="4">
                  <c:v>529.77</c:v>
                </c:pt>
              </c:numCache>
            </c:numRef>
          </c:val>
          <c:smooth val="0"/>
          <c:extLst>
            <c:ext xmlns:c16="http://schemas.microsoft.com/office/drawing/2014/chart" uri="{C3380CC4-5D6E-409C-BE32-E72D297353CC}">
              <c16:uniqueId val="{00000001-D448-4963-8EB6-DB85B9D86A4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水上村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林業集落排水</v>
      </c>
      <c r="Q8" s="35"/>
      <c r="R8" s="35"/>
      <c r="S8" s="35"/>
      <c r="T8" s="35"/>
      <c r="U8" s="35"/>
      <c r="V8" s="35"/>
      <c r="W8" s="35" t="str">
        <f>データ!L6</f>
        <v>G2</v>
      </c>
      <c r="X8" s="35"/>
      <c r="Y8" s="35"/>
      <c r="Z8" s="35"/>
      <c r="AA8" s="35"/>
      <c r="AB8" s="35"/>
      <c r="AC8" s="35"/>
      <c r="AD8" s="36" t="str">
        <f>データ!$M$6</f>
        <v>非設置</v>
      </c>
      <c r="AE8" s="36"/>
      <c r="AF8" s="36"/>
      <c r="AG8" s="36"/>
      <c r="AH8" s="36"/>
      <c r="AI8" s="36"/>
      <c r="AJ8" s="36"/>
      <c r="AK8" s="3"/>
      <c r="AL8" s="37">
        <f>データ!S6</f>
        <v>2088</v>
      </c>
      <c r="AM8" s="37"/>
      <c r="AN8" s="37"/>
      <c r="AO8" s="37"/>
      <c r="AP8" s="37"/>
      <c r="AQ8" s="37"/>
      <c r="AR8" s="37"/>
      <c r="AS8" s="37"/>
      <c r="AT8" s="38">
        <f>データ!T6</f>
        <v>190.96</v>
      </c>
      <c r="AU8" s="38"/>
      <c r="AV8" s="38"/>
      <c r="AW8" s="38"/>
      <c r="AX8" s="38"/>
      <c r="AY8" s="38"/>
      <c r="AZ8" s="38"/>
      <c r="BA8" s="38"/>
      <c r="BB8" s="38">
        <f>データ!U6</f>
        <v>10.93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2.2799999999999998</v>
      </c>
      <c r="Q10" s="38"/>
      <c r="R10" s="38"/>
      <c r="S10" s="38"/>
      <c r="T10" s="38"/>
      <c r="U10" s="38"/>
      <c r="V10" s="38"/>
      <c r="W10" s="38">
        <f>データ!Q6</f>
        <v>100</v>
      </c>
      <c r="X10" s="38"/>
      <c r="Y10" s="38"/>
      <c r="Z10" s="38"/>
      <c r="AA10" s="38"/>
      <c r="AB10" s="38"/>
      <c r="AC10" s="38"/>
      <c r="AD10" s="37">
        <f>データ!R6</f>
        <v>3160</v>
      </c>
      <c r="AE10" s="37"/>
      <c r="AF10" s="37"/>
      <c r="AG10" s="37"/>
      <c r="AH10" s="37"/>
      <c r="AI10" s="37"/>
      <c r="AJ10" s="37"/>
      <c r="AK10" s="2"/>
      <c r="AL10" s="37">
        <f>データ!V6</f>
        <v>47</v>
      </c>
      <c r="AM10" s="37"/>
      <c r="AN10" s="37"/>
      <c r="AO10" s="37"/>
      <c r="AP10" s="37"/>
      <c r="AQ10" s="37"/>
      <c r="AR10" s="37"/>
      <c r="AS10" s="37"/>
      <c r="AT10" s="38">
        <f>データ!W6</f>
        <v>0.08</v>
      </c>
      <c r="AU10" s="38"/>
      <c r="AV10" s="38"/>
      <c r="AW10" s="38"/>
      <c r="AX10" s="38"/>
      <c r="AY10" s="38"/>
      <c r="AZ10" s="38"/>
      <c r="BA10" s="38"/>
      <c r="BB10" s="38">
        <f>データ!X6</f>
        <v>587.5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【281.54】</v>
      </c>
      <c r="I86" s="12" t="str">
        <f>データ!CA6</f>
        <v>【35.92】</v>
      </c>
      <c r="J86" s="12" t="str">
        <f>データ!CL6</f>
        <v>【527.91】</v>
      </c>
      <c r="K86" s="12" t="str">
        <f>データ!CW6</f>
        <v>【40.17】</v>
      </c>
      <c r="L86" s="12" t="str">
        <f>データ!DH6</f>
        <v>【91.09】</v>
      </c>
      <c r="M86" s="12" t="s">
        <v>44</v>
      </c>
      <c r="N86" s="12" t="s">
        <v>45</v>
      </c>
      <c r="O86" s="12" t="str">
        <f>データ!EO6</f>
        <v>【0.00】</v>
      </c>
    </row>
  </sheetData>
  <sheetProtection algorithmName="SHA-512" hashValue="K+xC12rZyXllidZCp+x4dYs/OoeifXZkkhNiNpvmiHUMfxKdkz7uFvBrpvS+Q4IRH/Jb4Vh5AsjEpvhRJ1nMjA==" saltValue="VJ2PpjXKoB1dcr0H7Y9m6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435074</v>
      </c>
      <c r="D6" s="19">
        <f t="shared" si="3"/>
        <v>47</v>
      </c>
      <c r="E6" s="19">
        <f t="shared" si="3"/>
        <v>17</v>
      </c>
      <c r="F6" s="19">
        <f t="shared" si="3"/>
        <v>7</v>
      </c>
      <c r="G6" s="19">
        <f t="shared" si="3"/>
        <v>0</v>
      </c>
      <c r="H6" s="19" t="str">
        <f t="shared" si="3"/>
        <v>熊本県　水上村</v>
      </c>
      <c r="I6" s="19" t="str">
        <f t="shared" si="3"/>
        <v>法非適用</v>
      </c>
      <c r="J6" s="19" t="str">
        <f t="shared" si="3"/>
        <v>下水道事業</v>
      </c>
      <c r="K6" s="19" t="str">
        <f t="shared" si="3"/>
        <v>林業集落排水</v>
      </c>
      <c r="L6" s="19" t="str">
        <f t="shared" si="3"/>
        <v>G2</v>
      </c>
      <c r="M6" s="19" t="str">
        <f t="shared" si="3"/>
        <v>非設置</v>
      </c>
      <c r="N6" s="20" t="str">
        <f t="shared" si="3"/>
        <v>-</v>
      </c>
      <c r="O6" s="20" t="str">
        <f t="shared" si="3"/>
        <v>該当数値なし</v>
      </c>
      <c r="P6" s="20">
        <f t="shared" si="3"/>
        <v>2.2799999999999998</v>
      </c>
      <c r="Q6" s="20">
        <f t="shared" si="3"/>
        <v>100</v>
      </c>
      <c r="R6" s="20">
        <f t="shared" si="3"/>
        <v>3160</v>
      </c>
      <c r="S6" s="20">
        <f t="shared" si="3"/>
        <v>2088</v>
      </c>
      <c r="T6" s="20">
        <f t="shared" si="3"/>
        <v>190.96</v>
      </c>
      <c r="U6" s="20">
        <f t="shared" si="3"/>
        <v>10.93</v>
      </c>
      <c r="V6" s="20">
        <f t="shared" si="3"/>
        <v>47</v>
      </c>
      <c r="W6" s="20">
        <f t="shared" si="3"/>
        <v>0.08</v>
      </c>
      <c r="X6" s="20">
        <f t="shared" si="3"/>
        <v>587.5</v>
      </c>
      <c r="Y6" s="21">
        <f>IF(Y7="",NA(),Y7)</f>
        <v>98.71</v>
      </c>
      <c r="Z6" s="21">
        <f t="shared" ref="Z6:AH6" si="4">IF(Z7="",NA(),Z7)</f>
        <v>102.12</v>
      </c>
      <c r="AA6" s="21">
        <f t="shared" si="4"/>
        <v>109.44</v>
      </c>
      <c r="AB6" s="21">
        <f t="shared" si="4"/>
        <v>99.66</v>
      </c>
      <c r="AC6" s="21">
        <f t="shared" si="4"/>
        <v>101.12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1395.89</v>
      </c>
      <c r="BL6" s="21">
        <f t="shared" si="7"/>
        <v>506.14</v>
      </c>
      <c r="BM6" s="21">
        <f t="shared" si="7"/>
        <v>544.96</v>
      </c>
      <c r="BN6" s="21">
        <f t="shared" si="7"/>
        <v>406.44</v>
      </c>
      <c r="BO6" s="21">
        <f t="shared" si="7"/>
        <v>254.5</v>
      </c>
      <c r="BP6" s="20" t="str">
        <f>IF(BP7="","",IF(BP7="-","【-】","【"&amp;SUBSTITUTE(TEXT(BP7,"#,##0.00"),"-","△")&amp;"】"))</f>
        <v>【281.54】</v>
      </c>
      <c r="BQ6" s="21">
        <f>IF(BQ7="",NA(),BQ7)</f>
        <v>15.46</v>
      </c>
      <c r="BR6" s="21">
        <f t="shared" ref="BR6:BZ6" si="8">IF(BR7="",NA(),BR7)</f>
        <v>16.149999999999999</v>
      </c>
      <c r="BS6" s="21">
        <f t="shared" si="8"/>
        <v>25.11</v>
      </c>
      <c r="BT6" s="21">
        <f t="shared" si="8"/>
        <v>22.24</v>
      </c>
      <c r="BU6" s="21">
        <f t="shared" si="8"/>
        <v>23.36</v>
      </c>
      <c r="BV6" s="21">
        <f t="shared" si="8"/>
        <v>30.19</v>
      </c>
      <c r="BW6" s="21">
        <f t="shared" si="8"/>
        <v>35.86</v>
      </c>
      <c r="BX6" s="21">
        <f t="shared" si="8"/>
        <v>42.51</v>
      </c>
      <c r="BY6" s="21">
        <f t="shared" si="8"/>
        <v>35.93</v>
      </c>
      <c r="BZ6" s="21">
        <f t="shared" si="8"/>
        <v>36.1</v>
      </c>
      <c r="CA6" s="20" t="str">
        <f>IF(CA7="","",IF(CA7="-","【-】","【"&amp;SUBSTITUTE(TEXT(CA7,"#,##0.00"),"-","△")&amp;"】"))</f>
        <v>【35.92】</v>
      </c>
      <c r="CB6" s="21">
        <f>IF(CB7="",NA(),CB7)</f>
        <v>950.92</v>
      </c>
      <c r="CC6" s="21">
        <f t="shared" ref="CC6:CK6" si="9">IF(CC7="",NA(),CC7)</f>
        <v>1167.04</v>
      </c>
      <c r="CD6" s="21">
        <f t="shared" si="9"/>
        <v>955.75</v>
      </c>
      <c r="CE6" s="21">
        <f t="shared" si="9"/>
        <v>934.49</v>
      </c>
      <c r="CF6" s="21">
        <f t="shared" si="9"/>
        <v>1091.99</v>
      </c>
      <c r="CG6" s="21">
        <f t="shared" si="9"/>
        <v>547.11</v>
      </c>
      <c r="CH6" s="21">
        <f t="shared" si="9"/>
        <v>448.63</v>
      </c>
      <c r="CI6" s="21">
        <f t="shared" si="9"/>
        <v>447.34</v>
      </c>
      <c r="CJ6" s="21">
        <f t="shared" si="9"/>
        <v>499.55</v>
      </c>
      <c r="CK6" s="21">
        <f t="shared" si="9"/>
        <v>529.77</v>
      </c>
      <c r="CL6" s="20" t="str">
        <f>IF(CL7="","",IF(CL7="-","【-】","【"&amp;SUBSTITUTE(TEXT(CL7,"#,##0.00"),"-","△")&amp;"】"))</f>
        <v>【527.91】</v>
      </c>
      <c r="CM6" s="21">
        <f>IF(CM7="",NA(),CM7)</f>
        <v>25.58</v>
      </c>
      <c r="CN6" s="21">
        <f t="shared" ref="CN6:CV6" si="10">IF(CN7="",NA(),CN7)</f>
        <v>6.98</v>
      </c>
      <c r="CO6" s="21">
        <f t="shared" si="10"/>
        <v>18.600000000000001</v>
      </c>
      <c r="CP6" s="21">
        <f t="shared" si="10"/>
        <v>20.93</v>
      </c>
      <c r="CQ6" s="21">
        <f t="shared" si="10"/>
        <v>18.600000000000001</v>
      </c>
      <c r="CR6" s="21">
        <f t="shared" si="10"/>
        <v>23.57</v>
      </c>
      <c r="CS6" s="21">
        <f t="shared" si="10"/>
        <v>48.01</v>
      </c>
      <c r="CT6" s="21">
        <f t="shared" si="10"/>
        <v>40.28</v>
      </c>
      <c r="CU6" s="21">
        <f t="shared" si="10"/>
        <v>42.48</v>
      </c>
      <c r="CV6" s="21">
        <f t="shared" si="10"/>
        <v>39.770000000000003</v>
      </c>
      <c r="CW6" s="20" t="str">
        <f>IF(CW7="","",IF(CW7="-","【-】","【"&amp;SUBSTITUTE(TEXT(CW7,"#,##0.00"),"-","△")&amp;"】"))</f>
        <v>【40.17】</v>
      </c>
      <c r="CX6" s="21">
        <f>IF(CX7="",NA(),CX7)</f>
        <v>97.92</v>
      </c>
      <c r="CY6" s="21">
        <f t="shared" ref="CY6:DG6" si="11">IF(CY7="",NA(),CY7)</f>
        <v>95.83</v>
      </c>
      <c r="CZ6" s="21">
        <f t="shared" si="11"/>
        <v>92.31</v>
      </c>
      <c r="DA6" s="21">
        <f t="shared" si="11"/>
        <v>92.59</v>
      </c>
      <c r="DB6" s="21">
        <f t="shared" si="11"/>
        <v>91.49</v>
      </c>
      <c r="DC6" s="21">
        <f t="shared" si="11"/>
        <v>79.72</v>
      </c>
      <c r="DD6" s="21">
        <f t="shared" si="11"/>
        <v>91.18</v>
      </c>
      <c r="DE6" s="21">
        <f t="shared" si="11"/>
        <v>90.78</v>
      </c>
      <c r="DF6" s="21">
        <f t="shared" si="11"/>
        <v>90.73</v>
      </c>
      <c r="DG6" s="21">
        <f t="shared" si="11"/>
        <v>91.64</v>
      </c>
      <c r="DH6" s="20" t="str">
        <f>IF(DH7="","",IF(DH7="-","【-】","【"&amp;SUBSTITUTE(TEXT(DH7,"#,##0.00"),"-","△")&amp;"】"))</f>
        <v>【91.09】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2021</v>
      </c>
      <c r="C7" s="23">
        <v>435074</v>
      </c>
      <c r="D7" s="23">
        <v>47</v>
      </c>
      <c r="E7" s="23">
        <v>17</v>
      </c>
      <c r="F7" s="23">
        <v>7</v>
      </c>
      <c r="G7" s="23">
        <v>0</v>
      </c>
      <c r="H7" s="23" t="s">
        <v>99</v>
      </c>
      <c r="I7" s="23" t="s">
        <v>100</v>
      </c>
      <c r="J7" s="23" t="s">
        <v>101</v>
      </c>
      <c r="K7" s="23" t="s">
        <v>102</v>
      </c>
      <c r="L7" s="23" t="s">
        <v>103</v>
      </c>
      <c r="M7" s="23" t="s">
        <v>104</v>
      </c>
      <c r="N7" s="24" t="s">
        <v>105</v>
      </c>
      <c r="O7" s="24" t="s">
        <v>106</v>
      </c>
      <c r="P7" s="24">
        <v>2.2799999999999998</v>
      </c>
      <c r="Q7" s="24">
        <v>100</v>
      </c>
      <c r="R7" s="24">
        <v>3160</v>
      </c>
      <c r="S7" s="24">
        <v>2088</v>
      </c>
      <c r="T7" s="24">
        <v>190.96</v>
      </c>
      <c r="U7" s="24">
        <v>10.93</v>
      </c>
      <c r="V7" s="24">
        <v>47</v>
      </c>
      <c r="W7" s="24">
        <v>0.08</v>
      </c>
      <c r="X7" s="24">
        <v>587.5</v>
      </c>
      <c r="Y7" s="24">
        <v>98.71</v>
      </c>
      <c r="Z7" s="24">
        <v>102.12</v>
      </c>
      <c r="AA7" s="24">
        <v>109.44</v>
      </c>
      <c r="AB7" s="24">
        <v>99.66</v>
      </c>
      <c r="AC7" s="24">
        <v>101.12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1395.89</v>
      </c>
      <c r="BL7" s="24">
        <v>506.14</v>
      </c>
      <c r="BM7" s="24">
        <v>544.96</v>
      </c>
      <c r="BN7" s="24">
        <v>406.44</v>
      </c>
      <c r="BO7" s="24">
        <v>254.5</v>
      </c>
      <c r="BP7" s="24">
        <v>281.54000000000002</v>
      </c>
      <c r="BQ7" s="24">
        <v>15.46</v>
      </c>
      <c r="BR7" s="24">
        <v>16.149999999999999</v>
      </c>
      <c r="BS7" s="24">
        <v>25.11</v>
      </c>
      <c r="BT7" s="24">
        <v>22.24</v>
      </c>
      <c r="BU7" s="24">
        <v>23.36</v>
      </c>
      <c r="BV7" s="24">
        <v>30.19</v>
      </c>
      <c r="BW7" s="24">
        <v>35.86</v>
      </c>
      <c r="BX7" s="24">
        <v>42.51</v>
      </c>
      <c r="BY7" s="24">
        <v>35.93</v>
      </c>
      <c r="BZ7" s="24">
        <v>36.1</v>
      </c>
      <c r="CA7" s="24">
        <v>35.92</v>
      </c>
      <c r="CB7" s="24">
        <v>950.92</v>
      </c>
      <c r="CC7" s="24">
        <v>1167.04</v>
      </c>
      <c r="CD7" s="24">
        <v>955.75</v>
      </c>
      <c r="CE7" s="24">
        <v>934.49</v>
      </c>
      <c r="CF7" s="24">
        <v>1091.99</v>
      </c>
      <c r="CG7" s="24">
        <v>547.11</v>
      </c>
      <c r="CH7" s="24">
        <v>448.63</v>
      </c>
      <c r="CI7" s="24">
        <v>447.34</v>
      </c>
      <c r="CJ7" s="24">
        <v>499.55</v>
      </c>
      <c r="CK7" s="24">
        <v>529.77</v>
      </c>
      <c r="CL7" s="24">
        <v>527.91</v>
      </c>
      <c r="CM7" s="24">
        <v>25.58</v>
      </c>
      <c r="CN7" s="24">
        <v>6.98</v>
      </c>
      <c r="CO7" s="24">
        <v>18.600000000000001</v>
      </c>
      <c r="CP7" s="24">
        <v>20.93</v>
      </c>
      <c r="CQ7" s="24">
        <v>18.600000000000001</v>
      </c>
      <c r="CR7" s="24">
        <v>23.57</v>
      </c>
      <c r="CS7" s="24">
        <v>48.01</v>
      </c>
      <c r="CT7" s="24">
        <v>40.28</v>
      </c>
      <c r="CU7" s="24">
        <v>42.48</v>
      </c>
      <c r="CV7" s="24">
        <v>39.770000000000003</v>
      </c>
      <c r="CW7" s="24">
        <v>40.17</v>
      </c>
      <c r="CX7" s="24">
        <v>97.92</v>
      </c>
      <c r="CY7" s="24">
        <v>95.83</v>
      </c>
      <c r="CZ7" s="24">
        <v>92.31</v>
      </c>
      <c r="DA7" s="24">
        <v>92.59</v>
      </c>
      <c r="DB7" s="24">
        <v>91.49</v>
      </c>
      <c r="DC7" s="24">
        <v>79.72</v>
      </c>
      <c r="DD7" s="24">
        <v>91.18</v>
      </c>
      <c r="DE7" s="24">
        <v>90.78</v>
      </c>
      <c r="DF7" s="24">
        <v>90.73</v>
      </c>
      <c r="DG7" s="24">
        <v>91.64</v>
      </c>
      <c r="DH7" s="24">
        <v>91.09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2023-01-25T07:01:01Z</cp:lastPrinted>
  <dcterms:created xsi:type="dcterms:W3CDTF">2022-12-01T02:04:33Z</dcterms:created>
  <dcterms:modified xsi:type="dcterms:W3CDTF">2023-01-25T07:01:46Z</dcterms:modified>
  <cp:category/>
</cp:coreProperties>
</file>