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部 上下水道課共通\01 上下水道課共通\103 調査依頼\202 熊本県（上半期）\経営比較分析表策定(公表)\R4(R3年度)\提出\"/>
    </mc:Choice>
  </mc:AlternateContent>
  <workbookProtection workbookAlgorithmName="SHA-512" workbookHashValue="d8lJzZyWyqJQOsBstXmBFmPkr4HFtThfMKHCWCFmwXVVZOVeZFW8BDBE27bS2w4yOIzM+Vxn5XmeWKxox9HnKw==" workbookSaltValue="mrITx7a/2CcT27jJCrTnLQ=="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<sst xmlns="http://schemas.openxmlformats.org/spreadsheetml/2006/main" count="236" uniqueCount="119">
  <si>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</si>
  <si>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</si>
  <si>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</si>
  <si>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</si>
  <si>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</si>
  <si>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</si>
  <si>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</si>
  <si>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</si>
  <si>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</si>
  <si>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</si>
  <si>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</si>
  <si>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</si>
  <si>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</si>
  <si>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</si>
  <si>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</si>
  <si>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</si>
  <si>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</si>
  <si>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</si>
  <si>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</si>
  <si>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</si>
  <si>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</si>
  <si>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</si>
  <si>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</si>
  <si>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</si>
  <si>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</si>
  <si>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</si>
  <si>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</si>
  <si>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</si>
  <si>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</si>
  <si>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</si>
  <si>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</si>
  <si>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</si>
  <si>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</si>
  <si>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</si>
  <si>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</si>
  <si>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</si>
  <si>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</si>
  <si>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</si>
  <si>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</si>
  <si>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</si>
  <si>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</si>
  <si>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</si>
  <si>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</si>
  <si>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</si>
  <si>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</si>
  <si>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</si>
  <si>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</si>
  <si>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</si>
  <si>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</si>
  <si>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</si>
  <si>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</si>
  <si>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</si>
  <si>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</si>
  <si>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</si>
  <si>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</si>
  <si>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</si>
  <si>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</si>
  <si>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</si>
  <si>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</si>
  <si>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</si>
  <si>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</si>
  <si>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</si>
  <si>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</si>
  <si>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</si>
  <si>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</si>
  <si>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</si>
  <si>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</si>
  <si>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</si>
  <si>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</si>
  <si>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</si>
  <si>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</si>
  <si>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</si>
  <si>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</si>
  <si>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</si>
  <si>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</si>
  <si>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</si>
  <si>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</si>
  <si>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</si>
  <si>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</si>
  <si>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</si>
  <si>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</si>
  <si>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</si>
  <si>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</si>
  <si>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</si>
  <si>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</si>
  <si>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</si>
  <si>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</si>
  <si>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</si>
  <si>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</si>
  <si>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</si>
  <si>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</si>
  <si>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</si>
  <si>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</si>
  <si>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</si>
  <si>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</si>
  <si>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</si>
  <si>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</si>
  <si>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</si>
  <si>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</si>
  <si>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</si>
  <si>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</si>
  <si>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</si>
  <si>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</si>
  <si>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</si>
  <si>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</si>
  <si>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</si>
  <si>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</si>
  <si>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</si>
  <si>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</si>
  <si>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</si>
  <si>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</si>
  <si>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</si>
  <si>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</si>
  <si>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</si>
  <si>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</si>
  <si>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</si>
  <si>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100％を上回っているが，総収益の大半が一般会計繰入であり健全な経営とはいえない。なお，令和２年度に率が下がっているのは，ダウンサイジング検討に伴う委託料が増加したためである。
④企業債残高対事業規模比率は0％となっているが，これは企業債残高の全部を一般会計において負担するためである。
⑤⑥経費回収率及び汚水処理原価ともに類似団体と比べると，経費回収率は大幅に低下し，汚水処理原価については大幅に高い水準となった。令和３年度は企業債の償還を基金の取り崩しにより賄ったため，一般会計からの繰入金が大幅に減少し，公費負担分を除く汚水処理費の金額が大幅な増加となっていることが原因である。なお，事業費用の総合計は減少している。
⑦施設利用率は類似団体と比べると低い水準である。今後は施設規模の縮小など検討していかなければならない。
⑧水洗化率は類似団体と同じ水準となったが，100％の状況になっても使用料収入では賄いきれないため，今後料金改定等により経営健全化を図っていく必要がある。</t>
    <rPh sb="53" eb="55">
      <t>レイワ</t>
    </rPh>
    <rPh sb="56" eb="58">
      <t>ネンド</t>
    </rPh>
    <rPh sb="59" eb="60">
      <t>リツ</t>
    </rPh>
    <rPh sb="61" eb="62">
      <t>サ</t>
    </rPh>
    <rPh sb="187" eb="189">
      <t>オオハバ</t>
    </rPh>
    <rPh sb="205" eb="207">
      <t>オオハバ</t>
    </rPh>
    <rPh sb="217" eb="219">
      <t>レイワ</t>
    </rPh>
    <rPh sb="220" eb="222">
      <t>ネンド</t>
    </rPh>
    <rPh sb="223" eb="225">
      <t>キギョウ</t>
    </rPh>
    <rPh sb="225" eb="226">
      <t>サイ</t>
    </rPh>
    <rPh sb="227" eb="229">
      <t>ショウカン</t>
    </rPh>
    <rPh sb="230" eb="232">
      <t>キキン</t>
    </rPh>
    <rPh sb="233" eb="234">
      <t>ト</t>
    </rPh>
    <rPh sb="235" eb="236">
      <t>クズ</t>
    </rPh>
    <rPh sb="240" eb="241">
      <t>マカナ</t>
    </rPh>
    <rPh sb="246" eb="248">
      <t>イッパン</t>
    </rPh>
    <rPh sb="248" eb="250">
      <t>カイケイ</t>
    </rPh>
    <rPh sb="253" eb="255">
      <t>クリイレ</t>
    </rPh>
    <rPh sb="255" eb="256">
      <t>キン</t>
    </rPh>
    <rPh sb="257" eb="259">
      <t>オオハバ</t>
    </rPh>
    <rPh sb="260" eb="262">
      <t>ゲンショウ</t>
    </rPh>
    <rPh sb="264" eb="266">
      <t>コウヒ</t>
    </rPh>
    <rPh sb="266" eb="268">
      <t>フタン</t>
    </rPh>
    <rPh sb="268" eb="269">
      <t>ブン</t>
    </rPh>
    <rPh sb="270" eb="271">
      <t>ノゾ</t>
    </rPh>
    <rPh sb="272" eb="274">
      <t>オスイ</t>
    </rPh>
    <rPh sb="274" eb="276">
      <t>ショリ</t>
    </rPh>
    <rPh sb="276" eb="277">
      <t>ヒ</t>
    </rPh>
    <rPh sb="278" eb="280">
      <t>キンガク</t>
    </rPh>
    <rPh sb="281" eb="283">
      <t>オオハバ</t>
    </rPh>
    <rPh sb="284" eb="286">
      <t>ゾウカ</t>
    </rPh>
    <rPh sb="295" eb="297">
      <t>ゲンイン</t>
    </rPh>
    <rPh sb="304" eb="306">
      <t>ジギョウ</t>
    </rPh>
    <rPh sb="306" eb="308">
      <t>ヒヨウ</t>
    </rPh>
    <rPh sb="309" eb="310">
      <t>ソウ</t>
    </rPh>
    <rPh sb="310" eb="312">
      <t>ゴウケイ</t>
    </rPh>
    <rPh sb="313" eb="315">
      <t>ゲンショウ</t>
    </rPh>
    <phoneticPr fontId="4"/>
  </si>
  <si>
    <t>③管渠改善率は平成21年の供用開始から約13年経過しており0％であるが，今後計画的な更新事業に取り組みたい</t>
    <phoneticPr fontId="4"/>
  </si>
  <si>
    <t>　漁業集落排水施設は全国的にも経費回収率は100％を下回っている団体が多く経営が非常に厳しい。本市も収益が少なく費用が過大であるため一般会計繰入に頼らざるを得ない状態である。集落の地域は高齢者が多く，また人口密度も低いため，今後も水洗化率の上昇は非常に難しい状況である。今後施設において，処理能力及び処理方式を見直すことにより，更新工事費及び電気料等の維持管理費の削減を図っていく必要があると考える。</t>
    <rPh sb="120" eb="12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</si>
</sst>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13-48D9-BA05-B62CBC4963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formatCode="#,##0.00;&quot;△&quot;#,##0.00">
                  <c:v>0</c:v>
                </c:pt>
                <c:pt idx="4" formatCode="#,##0.00;&quot;△&quot;#,##0.00">
                  <c:v>0</c:v>
                </c:pt>
              </c:numCache>
            </c:numRef>
          </c:val>
          <c:smooth val="0"/>
          <c:extLst>
            <c:ext xmlns:c16="http://schemas.microsoft.com/office/drawing/2014/chart" uri="{C3380CC4-5D6E-409C-BE32-E72D297353CC}">
              <c16:uniqueId val="{00000001-F713-48D9-BA05-B62CBC4963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10.039999999999999</c:v>
                </c:pt>
                <c:pt idx="1">
                  <c:v>10.039999999999999</c:v>
                </c:pt>
                <c:pt idx="2">
                  <c:v>10.039999999999999</c:v>
                </c:pt>
                <c:pt idx="3">
                  <c:v>9.6300000000000008</c:v>
                </c:pt>
                <c:pt idx="4">
                  <c:v>7.98</c:v>
                </c:pt>
              </c:numCache>
            </c:numRef>
          </c:val>
          <c:extLst>
            <c:ext xmlns:c16="http://schemas.microsoft.com/office/drawing/2014/chart" uri="{C3380CC4-5D6E-409C-BE32-E72D297353CC}">
              <c16:uniqueId val="{00000000-B259-4263-A1A2-2572F56D32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29.12</c:v>
                </c:pt>
                <c:pt idx="4">
                  <c:v>29.1</c:v>
                </c:pt>
              </c:numCache>
            </c:numRef>
          </c:val>
          <c:smooth val="0"/>
          <c:extLst>
            <c:ext xmlns:c16="http://schemas.microsoft.com/office/drawing/2014/chart" uri="{C3380CC4-5D6E-409C-BE32-E72D297353CC}">
              <c16:uniqueId val="{00000001-B259-4263-A1A2-2572F56D32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55.45</c:v>
                </c:pt>
                <c:pt idx="1">
                  <c:v>54.65</c:v>
                </c:pt>
                <c:pt idx="2">
                  <c:v>59.83</c:v>
                </c:pt>
                <c:pt idx="3">
                  <c:v>62.42</c:v>
                </c:pt>
                <c:pt idx="4">
                  <c:v>63.49</c:v>
                </c:pt>
              </c:numCache>
            </c:numRef>
          </c:val>
          <c:extLst>
            <c:ext xmlns:c16="http://schemas.microsoft.com/office/drawing/2014/chart" uri="{C3380CC4-5D6E-409C-BE32-E72D297353CC}">
              <c16:uniqueId val="{00000000-BA2D-4BB5-A7A2-B182608E30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64.42</c:v>
                </c:pt>
                <c:pt idx="4">
                  <c:v>63.84</c:v>
                </c:pt>
              </c:numCache>
            </c:numRef>
          </c:val>
          <c:smooth val="0"/>
          <c:extLst>
            <c:ext xmlns:c16="http://schemas.microsoft.com/office/drawing/2014/chart" uri="{C3380CC4-5D6E-409C-BE32-E72D297353CC}">
              <c16:uniqueId val="{00000001-BA2D-4BB5-A7A2-B182608E30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100.39</c:v>
                </c:pt>
                <c:pt idx="1">
                  <c:v>100.68</c:v>
                </c:pt>
                <c:pt idx="2">
                  <c:v>100.85</c:v>
                </c:pt>
                <c:pt idx="3">
                  <c:v>93.05</c:v>
                </c:pt>
                <c:pt idx="4">
                  <c:v>100.36</c:v>
                </c:pt>
              </c:numCache>
            </c:numRef>
          </c:val>
          <c:extLst>
            <c:ext xmlns:c16="http://schemas.microsoft.com/office/drawing/2014/chart" uri="{C3380CC4-5D6E-409C-BE32-E72D297353CC}">
              <c16:uniqueId val="{00000000-1BC0-4B35-9E80-E1349F1800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0-4B35-9E80-E1349F1800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3-4458-A713-0F5A0C828A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3-4458-A713-0F5A0C828A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F-47E0-946C-ABDF4E7A85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F-47E0-946C-ABDF4E7A85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8-4E42-B209-101C32CB6D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8-4E42-B209-101C32CB6D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B-4116-B823-D034792D1C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B-4116-B823-D034792D1C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6F-471B-B58B-DE248163AC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1867.86</c:v>
                </c:pt>
                <c:pt idx="4">
                  <c:v>1786.64</c:v>
                </c:pt>
              </c:numCache>
            </c:numRef>
          </c:val>
          <c:smooth val="0"/>
          <c:extLst>
            <c:ext xmlns:c16="http://schemas.microsoft.com/office/drawing/2014/chart" uri="{C3380CC4-5D6E-409C-BE32-E72D297353CC}">
              <c16:uniqueId val="{00000001-216F-471B-B58B-DE248163AC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45.32</c:v>
                </c:pt>
                <c:pt idx="1">
                  <c:v>37.21</c:v>
                </c:pt>
                <c:pt idx="2">
                  <c:v>28.29</c:v>
                </c:pt>
                <c:pt idx="3">
                  <c:v>26.71</c:v>
                </c:pt>
                <c:pt idx="4">
                  <c:v>16.03</c:v>
                </c:pt>
              </c:numCache>
            </c:numRef>
          </c:val>
          <c:extLst>
            <c:ext xmlns:c16="http://schemas.microsoft.com/office/drawing/2014/chart" uri="{C3380CC4-5D6E-409C-BE32-E72D297353CC}">
              <c16:uniqueId val="{00000000-E4B5-448C-AA8E-41615AE179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46.93</c:v>
                </c:pt>
                <c:pt idx="4">
                  <c:v>46.93</c:v>
                </c:pt>
              </c:numCache>
            </c:numRef>
          </c:val>
          <c:smooth val="0"/>
          <c:extLst>
            <c:ext xmlns:c16="http://schemas.microsoft.com/office/drawing/2014/chart" uri="{C3380CC4-5D6E-409C-BE32-E72D297353CC}">
              <c16:uniqueId val="{00000001-E4B5-448C-AA8E-41615AE179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343.06</c:v>
                </c:pt>
                <c:pt idx="1">
                  <c:v>421.38</c:v>
                </c:pt>
                <c:pt idx="2">
                  <c:v>558.36</c:v>
                </c:pt>
                <c:pt idx="3">
                  <c:v>605.33000000000004</c:v>
                </c:pt>
                <c:pt idx="4">
                  <c:v>1013.05</c:v>
                </c:pt>
              </c:numCache>
            </c:numRef>
          </c:val>
          <c:extLst>
            <c:ext xmlns:c16="http://schemas.microsoft.com/office/drawing/2014/chart" uri="{C3380CC4-5D6E-409C-BE32-E72D297353CC}">
              <c16:uniqueId val="{00000000-5D04-4572-AAB8-DA66E2D7DB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346.96</c:v>
                </c:pt>
                <c:pt idx="4">
                  <c:v>345.6</c:v>
                </c:pt>
              </c:numCache>
            </c:numRef>
          </c:val>
          <c:smooth val="0"/>
          <c:extLst>
            <c:ext xmlns:c16="http://schemas.microsoft.com/office/drawing/2014/chart" uri="{C3380CC4-5D6E-409C-BE32-E72D297353CC}">
              <c16:uniqueId val="{00000001-5D04-4572-AAB8-DA66E2D7DB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K64" sqref="BK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宇土市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H3</v>
      </c>
      <c r="X8" s="35"/>
      <c r="Y8" s="35"/>
      <c r="Z8" s="35"/>
      <c r="AA8" s="35"/>
      <c r="AB8" s="35"/>
      <c r="AC8" s="35"/>
      <c r="AD8" s="36" t="str">
        <f>データ!$M$6</f>
        <v>非設置</v>
      </c>
      <c r="AE8" s="36"/>
      <c r="AF8" s="36"/>
      <c r="AG8" s="36"/>
      <c r="AH8" s="36"/>
      <c r="AI8" s="36"/>
      <c r="AJ8" s="36"/>
      <c r="AK8" s="3"/>
      <c r="AL8" s="37">
        <f>データ!S6</f>
        <v>36584</v>
      </c>
      <c r="AM8" s="37"/>
      <c r="AN8" s="37"/>
      <c r="AO8" s="37"/>
      <c r="AP8" s="37"/>
      <c r="AQ8" s="37"/>
      <c r="AR8" s="37"/>
      <c r="AS8" s="37"/>
      <c r="AT8" s="38">
        <f>データ!T6</f>
        <v>74.3</v>
      </c>
      <c r="AU8" s="38"/>
      <c r="AV8" s="38"/>
      <c r="AW8" s="38"/>
      <c r="AX8" s="38"/>
      <c r="AY8" s="38"/>
      <c r="AZ8" s="38"/>
      <c r="BA8" s="38"/>
      <c r="BB8" s="38">
        <f>データ!U6</f>
        <v>492.38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1.21</v>
      </c>
      <c r="Q10" s="38"/>
      <c r="R10" s="38"/>
      <c r="S10" s="38"/>
      <c r="T10" s="38"/>
      <c r="U10" s="38"/>
      <c r="V10" s="38"/>
      <c r="W10" s="38">
        <f>データ!Q6</f>
        <v>105.97</v>
      </c>
      <c r="X10" s="38"/>
      <c r="Y10" s="38"/>
      <c r="Z10" s="38"/>
      <c r="AA10" s="38"/>
      <c r="AB10" s="38"/>
      <c r="AC10" s="38"/>
      <c r="AD10" s="37">
        <f>データ!R6</f>
        <v>3050</v>
      </c>
      <c r="AE10" s="37"/>
      <c r="AF10" s="37"/>
      <c r="AG10" s="37"/>
      <c r="AH10" s="37"/>
      <c r="AI10" s="37"/>
      <c r="AJ10" s="37"/>
      <c r="AK10" s="2"/>
      <c r="AL10" s="37">
        <f>データ!V6</f>
        <v>441</v>
      </c>
      <c r="AM10" s="37"/>
      <c r="AN10" s="37"/>
      <c r="AO10" s="37"/>
      <c r="AP10" s="37"/>
      <c r="AQ10" s="37"/>
      <c r="AR10" s="37"/>
      <c r="AS10" s="37"/>
      <c r="AT10" s="38">
        <f>データ!W6</f>
        <v>0.14000000000000001</v>
      </c>
      <c r="AU10" s="38"/>
      <c r="AV10" s="38"/>
      <c r="AW10" s="38"/>
      <c r="AX10" s="38"/>
      <c r="AY10" s="38"/>
      <c r="AZ10" s="38"/>
      <c r="BA10" s="38"/>
      <c r="BB10" s="38">
        <f>データ!X6</f>
        <v>3150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ulxPUcTx93E1JOXYEcmPQDKEz4YH8lktal8fMa474Kjrq1YixKsFrEkFutgjWrbIq4iVgGg++f7YMWYhnl35Gg==" saltValue="pFQpvOzz03TBhLF/5BJY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432113</v>
      </c>
      <c r="D6" s="19">
        <f t="shared" si="3"/>
        <v>47</v>
      </c>
      <c r="E6" s="19">
        <f t="shared" si="3"/>
        <v>17</v>
      </c>
      <c r="F6" s="19">
        <f t="shared" si="3"/>
        <v>6</v>
      </c>
      <c r="G6" s="19">
        <f t="shared" si="3"/>
        <v>0</v>
      </c>
      <c r="H6" s="19" t="str">
        <f t="shared" si="3"/>
        <v>熊本県　宇土市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1.21</v>
      </c>
      <c r="Q6" s="20">
        <f t="shared" si="3"/>
        <v>105.97</v>
      </c>
      <c r="R6" s="20">
        <f t="shared" si="3"/>
        <v>3050</v>
      </c>
      <c r="S6" s="20">
        <f t="shared" si="3"/>
        <v>36584</v>
      </c>
      <c r="T6" s="20">
        <f t="shared" si="3"/>
        <v>74.3</v>
      </c>
      <c r="U6" s="20">
        <f t="shared" si="3"/>
        <v>492.38</v>
      </c>
      <c r="V6" s="20">
        <f t="shared" si="3"/>
        <v>441</v>
      </c>
      <c r="W6" s="20">
        <f t="shared" si="3"/>
        <v>0.14000000000000001</v>
      </c>
      <c r="X6" s="20">
        <f t="shared" si="3"/>
        <v>3150</v>
      </c>
      <c r="Y6" s="21">
        <f>IF(Y7="",NA(),Y7)</f>
        <v>100.39</v>
      </c>
      <c r="Z6" s="21">
        <f t="shared" ref="Z6:AH6" si="4">IF(Z7="",NA(),Z7)</f>
        <v>100.68</v>
      </c>
      <c r="AA6" s="21">
        <f t="shared" si="4"/>
        <v>100.85</v>
      </c>
      <c r="AB6" s="21">
        <f t="shared" si="4"/>
        <v>93.05</v>
      </c>
      <c r="AC6" s="21">
        <f t="shared" si="4"/>
        <v>100.36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1864.29</v>
      </c>
      <c r="BN6" s="21">
        <f t="shared" si="7"/>
        <v>1867.86</v>
      </c>
      <c r="BO6" s="21">
        <f t="shared" si="7"/>
        <v>1786.64</v>
      </c>
      <c r="BP6" s="20" t="str">
        <f>IF(BP7="","",IF(BP7="-","【-】","【"&amp;SUBSTITUTE(TEXT(BP7,"#,##0.00"),"-","△")&amp;"】"))</f>
        <v>【974.72】</v>
      </c>
      <c r="BQ6" s="21">
        <f>IF(BQ7="",NA(),BQ7)</f>
        <v>45.32</v>
      </c>
      <c r="BR6" s="21">
        <f t="shared" ref="BR6:BZ6" si="8">IF(BR7="",NA(),BR7)</f>
        <v>37.21</v>
      </c>
      <c r="BS6" s="21">
        <f t="shared" si="8"/>
        <v>28.29</v>
      </c>
      <c r="BT6" s="21">
        <f t="shared" si="8"/>
        <v>26.71</v>
      </c>
      <c r="BU6" s="21">
        <f t="shared" si="8"/>
        <v>16.03</v>
      </c>
      <c r="BV6" s="21">
        <f t="shared" si="8"/>
        <v>46.77</v>
      </c>
      <c r="BW6" s="21">
        <f t="shared" si="8"/>
        <v>45.78</v>
      </c>
      <c r="BX6" s="21">
        <f t="shared" si="8"/>
        <v>51.32</v>
      </c>
      <c r="BY6" s="21">
        <f t="shared" si="8"/>
        <v>46.93</v>
      </c>
      <c r="BZ6" s="21">
        <f t="shared" si="8"/>
        <v>46.93</v>
      </c>
      <c r="CA6" s="20" t="str">
        <f>IF(CA7="","",IF(CA7="-","【-】","【"&amp;SUBSTITUTE(TEXT(CA7,"#,##0.00"),"-","△")&amp;"】"))</f>
        <v>【44.22】</v>
      </c>
      <c r="CB6" s="21">
        <f>IF(CB7="",NA(),CB7)</f>
        <v>343.06</v>
      </c>
      <c r="CC6" s="21">
        <f t="shared" ref="CC6:CK6" si="9">IF(CC7="",NA(),CC7)</f>
        <v>421.38</v>
      </c>
      <c r="CD6" s="21">
        <f t="shared" si="9"/>
        <v>558.36</v>
      </c>
      <c r="CE6" s="21">
        <f t="shared" si="9"/>
        <v>605.33000000000004</v>
      </c>
      <c r="CF6" s="21">
        <f t="shared" si="9"/>
        <v>1013.05</v>
      </c>
      <c r="CG6" s="21">
        <f t="shared" si="9"/>
        <v>348.75</v>
      </c>
      <c r="CH6" s="21">
        <f t="shared" si="9"/>
        <v>367.7</v>
      </c>
      <c r="CI6" s="21">
        <f t="shared" si="9"/>
        <v>329.91</v>
      </c>
      <c r="CJ6" s="21">
        <f t="shared" si="9"/>
        <v>346.96</v>
      </c>
      <c r="CK6" s="21">
        <f t="shared" si="9"/>
        <v>345.6</v>
      </c>
      <c r="CL6" s="20" t="str">
        <f>IF(CL7="","",IF(CL7="-","【-】","【"&amp;SUBSTITUTE(TEXT(CL7,"#,##0.00"),"-","△")&amp;"】"))</f>
        <v>【392.85】</v>
      </c>
      <c r="CM6" s="21">
        <f>IF(CM7="",NA(),CM7)</f>
        <v>10.039999999999999</v>
      </c>
      <c r="CN6" s="21">
        <f t="shared" ref="CN6:CV6" si="10">IF(CN7="",NA(),CN7)</f>
        <v>10.039999999999999</v>
      </c>
      <c r="CO6" s="21">
        <f t="shared" si="10"/>
        <v>10.039999999999999</v>
      </c>
      <c r="CP6" s="21">
        <f t="shared" si="10"/>
        <v>9.6300000000000008</v>
      </c>
      <c r="CQ6" s="21">
        <f t="shared" si="10"/>
        <v>7.98</v>
      </c>
      <c r="CR6" s="21">
        <f t="shared" si="10"/>
        <v>29.8</v>
      </c>
      <c r="CS6" s="21">
        <f t="shared" si="10"/>
        <v>29.43</v>
      </c>
      <c r="CT6" s="21">
        <f t="shared" si="10"/>
        <v>26.7</v>
      </c>
      <c r="CU6" s="21">
        <f t="shared" si="10"/>
        <v>29.12</v>
      </c>
      <c r="CV6" s="21">
        <f t="shared" si="10"/>
        <v>29.1</v>
      </c>
      <c r="CW6" s="20" t="str">
        <f>IF(CW7="","",IF(CW7="-","【-】","【"&amp;SUBSTITUTE(TEXT(CW7,"#,##0.00"),"-","△")&amp;"】"))</f>
        <v>【32.23】</v>
      </c>
      <c r="CX6" s="21">
        <f>IF(CX7="",NA(),CX7)</f>
        <v>55.45</v>
      </c>
      <c r="CY6" s="21">
        <f t="shared" ref="CY6:DG6" si="11">IF(CY7="",NA(),CY7)</f>
        <v>54.65</v>
      </c>
      <c r="CZ6" s="21">
        <f t="shared" si="11"/>
        <v>59.83</v>
      </c>
      <c r="DA6" s="21">
        <f t="shared" si="11"/>
        <v>62.42</v>
      </c>
      <c r="DB6" s="21">
        <f t="shared" si="11"/>
        <v>63.49</v>
      </c>
      <c r="DC6" s="21">
        <f t="shared" si="11"/>
        <v>66.95</v>
      </c>
      <c r="DD6" s="21">
        <f t="shared" si="11"/>
        <v>66.33</v>
      </c>
      <c r="DE6" s="21">
        <f t="shared" si="11"/>
        <v>66.459999999999994</v>
      </c>
      <c r="DF6" s="21">
        <f t="shared" si="11"/>
        <v>64.42</v>
      </c>
      <c r="DG6" s="21">
        <f t="shared" si="11"/>
        <v>63.84</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0.04</v>
      </c>
      <c r="EM6" s="20">
        <f t="shared" si="14"/>
        <v>0</v>
      </c>
      <c r="EN6" s="20">
        <f t="shared" si="14"/>
        <v>0</v>
      </c>
      <c r="EO6" s="20" t="str">
        <f>IF(EO7="","",IF(EO7="-","【-】","【"&amp;SUBSTITUTE(TEXT(EO7,"#,##0.00"),"-","△")&amp;"】"))</f>
        <v>【0.01】</v>
      </c>
    </row>
    <row r="7" spans="1:145" s="22" customFormat="1" x14ac:dyDescent="0.15">
      <c r="A7" s="14"/>
      <c r="B7" s="23">
        <v>2021</v>
      </c>
      <c r="C7" s="23">
        <v>432113</v>
      </c>
      <c r="D7" s="23">
        <v>47</v>
      </c>
      <c r="E7" s="23">
        <v>17</v>
      </c>
      <c r="F7" s="23">
        <v>6</v>
      </c>
      <c r="G7" s="23">
        <v>0</v>
      </c>
      <c r="H7" s="23" t="s">
        <v>98</v>
      </c>
      <c r="I7" s="23" t="s">
        <v>99</v>
      </c>
      <c r="J7" s="23" t="s">
        <v>100</v>
      </c>
      <c r="K7" s="23" t="s">
        <v>101</v>
      </c>
      <c r="L7" s="23" t="s">
        <v>102</v>
      </c>
      <c r="M7" s="23" t="s">
        <v>103</v>
      </c>
      <c r="N7" s="24" t="s">
        <v>104</v>
      </c>
      <c r="O7" s="24" t="s">
        <v>105</v>
      </c>
      <c r="P7" s="24">
        <v>1.21</v>
      </c>
      <c r="Q7" s="24">
        <v>105.97</v>
      </c>
      <c r="R7" s="24">
        <v>3050</v>
      </c>
      <c r="S7" s="24">
        <v>36584</v>
      </c>
      <c r="T7" s="24">
        <v>74.3</v>
      </c>
      <c r="U7" s="24">
        <v>492.38</v>
      </c>
      <c r="V7" s="24">
        <v>441</v>
      </c>
      <c r="W7" s="24">
        <v>0.14000000000000001</v>
      </c>
      <c r="X7" s="24">
        <v>3150</v>
      </c>
      <c r="Y7" s="24">
        <v>100.39</v>
      </c>
      <c r="Z7" s="24">
        <v>100.68</v>
      </c>
      <c r="AA7" s="24">
        <v>100.85</v>
      </c>
      <c r="AB7" s="24">
        <v>93.05</v>
      </c>
      <c r="AC7" s="24">
        <v>100.36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1864.29</v>
      </c>
      <c r="BN7" s="24">
        <v>1867.86</v>
      </c>
      <c r="BO7" s="24">
        <v>1786.64</v>
      </c>
      <c r="BP7" s="24">
        <v>974.72</v>
      </c>
      <c r="BQ7" s="24">
        <v>45.32</v>
      </c>
      <c r="BR7" s="24">
        <v>37.21</v>
      </c>
      <c r="BS7" s="24">
        <v>28.29</v>
      </c>
      <c r="BT7" s="24">
        <v>26.71</v>
      </c>
      <c r="BU7" s="24">
        <v>16.03</v>
      </c>
      <c r="BV7" s="24">
        <v>46.77</v>
      </c>
      <c r="BW7" s="24">
        <v>45.78</v>
      </c>
      <c r="BX7" s="24">
        <v>51.32</v>
      </c>
      <c r="BY7" s="24">
        <v>46.93</v>
      </c>
      <c r="BZ7" s="24">
        <v>46.93</v>
      </c>
      <c r="CA7" s="24">
        <v>44.22</v>
      </c>
      <c r="CB7" s="24">
        <v>343.06</v>
      </c>
      <c r="CC7" s="24">
        <v>421.38</v>
      </c>
      <c r="CD7" s="24">
        <v>558.36</v>
      </c>
      <c r="CE7" s="24">
        <v>605.33000000000004</v>
      </c>
      <c r="CF7" s="24">
        <v>1013.05</v>
      </c>
      <c r="CG7" s="24">
        <v>348.75</v>
      </c>
      <c r="CH7" s="24">
        <v>367.7</v>
      </c>
      <c r="CI7" s="24">
        <v>329.91</v>
      </c>
      <c r="CJ7" s="24">
        <v>346.96</v>
      </c>
      <c r="CK7" s="24">
        <v>345.6</v>
      </c>
      <c r="CL7" s="24">
        <v>392.85</v>
      </c>
      <c r="CM7" s="24">
        <v>10.039999999999999</v>
      </c>
      <c r="CN7" s="24">
        <v>10.039999999999999</v>
      </c>
      <c r="CO7" s="24">
        <v>10.039999999999999</v>
      </c>
      <c r="CP7" s="24">
        <v>9.6300000000000008</v>
      </c>
      <c r="CQ7" s="24">
        <v>7.98</v>
      </c>
      <c r="CR7" s="24">
        <v>29.8</v>
      </c>
      <c r="CS7" s="24">
        <v>29.43</v>
      </c>
      <c r="CT7" s="24">
        <v>26.7</v>
      </c>
      <c r="CU7" s="24">
        <v>29.12</v>
      </c>
      <c r="CV7" s="24">
        <v>29.1</v>
      </c>
      <c r="CW7" s="24">
        <v>32.229999999999997</v>
      </c>
      <c r="CX7" s="24">
        <v>55.45</v>
      </c>
      <c r="CY7" s="24">
        <v>54.65</v>
      </c>
      <c r="CZ7" s="24">
        <v>59.83</v>
      </c>
      <c r="DA7" s="24">
        <v>62.42</v>
      </c>
      <c r="DB7" s="24">
        <v>63.49</v>
      </c>
      <c r="DC7" s="24">
        <v>66.95</v>
      </c>
      <c r="DD7" s="24">
        <v>66.33</v>
      </c>
      <c r="DE7" s="24">
        <v>66.459999999999994</v>
      </c>
      <c r="DF7" s="24">
        <v>64.42</v>
      </c>
      <c r="DG7" s="24">
        <v>63.84</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0.04</v>
      </c>
      <c r="EM7" s="24">
        <v>0</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寿</cp:lastModifiedBy>
  <cp:lastPrinted>2023-01-18T01:26:48Z</cp:lastPrinted>
  <dcterms:created xsi:type="dcterms:W3CDTF">2022-12-01T02:04:00Z</dcterms:created>
  <dcterms:modified xsi:type="dcterms:W3CDTF">2023-01-18T02:04:40Z</dcterms:modified>
  <cp:category/>
</cp:coreProperties>
</file>