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intra303\Desktop\公営企業に係る経営比較分析表（令和３年度決算）\45 苓北町\45 苓北町\下水道\"/>
    </mc:Choice>
  </mc:AlternateContent>
  <xr:revisionPtr revIDLastSave="0" documentId="13_ncr:1_{AE44847D-1909-4821-8730-D0223F9A9633}" xr6:coauthVersionLast="45" xr6:coauthVersionMax="45" xr10:uidLastSave="{00000000-0000-0000-0000-000000000000}"/>
  <workbookProtection workbookAlgorithmName="SHA-512" workbookHashValue="+Oz9CQYVUGdwtp01iu8VtUO0wrBda0vTBTp+gtLklzb4VvXrd1TigvWyEvEmCi/iUNNfu33EEM0PoLbgws61hA==" workbookSaltValue="MKJFa6rsXtJNgykXREW+X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<sst xmlns="http://schemas.openxmlformats.org/spreadsheetml/2006/main" count="236" uniqueCount="120">
  <si>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</si>
  <si>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</si>
  <si>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</si>
  <si>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</si>
  <si>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</si>
  <si>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</si>
  <si>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</si>
  <si>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</si>
  <si>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</si>
  <si>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</si>
  <si>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</si>
  <si>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</si>
  <si>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</si>
  <si>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</si>
  <si>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</si>
  <si>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</si>
  <si>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</si>
  <si>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</si>
  <si>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</si>
  <si>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</si>
  <si>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</si>
  <si>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</si>
  <si>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</si>
  <si>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</si>
  <si>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</si>
  <si>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</si>
  <si>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</si>
  <si>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</si>
  <si>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</si>
  <si>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</si>
  <si>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</si>
  <si>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</si>
  <si>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</si>
  <si>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</si>
  <si>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</si>
  <si>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</si>
  <si>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</si>
  <si>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</si>
  <si>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</si>
  <si>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</si>
  <si>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</si>
  <si>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</si>
  <si>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</si>
  <si>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</si>
  <si>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</si>
  <si>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</si>
  <si>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</si>
  <si>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</si>
  <si>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</si>
  <si>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</si>
  <si>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</si>
  <si>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</si>
  <si>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</si>
  <si>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</si>
  <si>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</si>
  <si>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</si>
  <si>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</si>
  <si>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</si>
  <si>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</si>
  <si>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</si>
  <si>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</si>
  <si>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</si>
  <si>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</si>
  <si>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</si>
  <si>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</si>
  <si>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</si>
  <si>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</si>
  <si>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</si>
  <si>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</si>
  <si>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</si>
  <si>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</si>
  <si>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</si>
  <si>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</si>
  <si>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</si>
  <si>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</si>
  <si>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</si>
  <si>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</si>
  <si>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</si>
  <si>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</si>
  <si>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</si>
  <si>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</si>
  <si>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</si>
  <si>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</si>
  <si>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</si>
  <si>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</si>
  <si>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</si>
  <si>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</si>
  <si>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</si>
  <si>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</si>
  <si>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</si>
  <si>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</si>
  <si>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</si>
  <si>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</si>
  <si>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</si>
  <si>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</si>
  <si>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</si>
  <si>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</si>
  <si>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</si>
  <si>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</si>
  <si>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</si>
  <si>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</si>
  <si>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</si>
  <si>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</si>
  <si>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</si>
  <si>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</si>
  <si>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</si>
  <si>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</si>
  <si>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</si>
  <si>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</si>
  <si>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</si>
  <si>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</si>
  <si>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</si>
  <si>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</si>
  <si>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</si>
  <si>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</si>
  <si>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</si>
  <si>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</si>
  <si>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①について
　総収益は例年同様であるが、遠隔監視通報装置の修繕等で費用が発生したことで、総費用が増加したことにより収益的収支比率が低下した。
④について
　企業債残高対事業規模費率は、類似団体平均値より下回っているが、起債の償還は一般会計繰入金で賄っているのが現状である。
⑤について
　人口減少による使用料収入の減少と、修繕の発生による汚水処理費の増加で経費回収率が低下した。
⑥について
　人口減少による有収水量の減少と、修繕の発生による汚水処理費の増加で汚水処理原価が増加した。
⑦について
　施設利用率は、ほぼ横ばいとなっている。未加入世帯が5世帯と少ないので、加入促進により接続があったとしても利用率の上昇はあまり見込めない。
⑧について
　未加入世帯の転出に伴い、水洗化率が上昇した。</t>
    <rPh sb="7" eb="10">
      <t>ソウシュウエキ</t>
    </rPh>
    <rPh sb="11" eb="13">
      <t>レイネン</t>
    </rPh>
    <rPh sb="13" eb="15">
      <t>ドウヨウ</t>
    </rPh>
    <rPh sb="20" eb="22">
      <t>エンカク</t>
    </rPh>
    <rPh sb="22" eb="24">
      <t>カンシ</t>
    </rPh>
    <rPh sb="24" eb="26">
      <t>ツウホウ</t>
    </rPh>
    <rPh sb="26" eb="28">
      <t>ソウチ</t>
    </rPh>
    <rPh sb="29" eb="32">
      <t>シュウゼントウ</t>
    </rPh>
    <rPh sb="33" eb="35">
      <t>ヒヨウ</t>
    </rPh>
    <rPh sb="36" eb="38">
      <t>ハッセイ</t>
    </rPh>
    <rPh sb="44" eb="47">
      <t>ソウヒヨウ</t>
    </rPh>
    <rPh sb="48" eb="50">
      <t>ゾウカ</t>
    </rPh>
    <rPh sb="57" eb="60">
      <t>シュウエキテキ</t>
    </rPh>
    <rPh sb="60" eb="62">
      <t>シュウシ</t>
    </rPh>
    <rPh sb="62" eb="64">
      <t>ヒリツ</t>
    </rPh>
    <rPh sb="65" eb="67">
      <t>テイカ</t>
    </rPh>
    <rPh sb="144" eb="146">
      <t>ジンコウ</t>
    </rPh>
    <rPh sb="146" eb="148">
      <t>ゲンショウ</t>
    </rPh>
    <rPh sb="151" eb="154">
      <t>シヨウリョウ</t>
    </rPh>
    <rPh sb="154" eb="156">
      <t>シュウニュウ</t>
    </rPh>
    <rPh sb="157" eb="159">
      <t>ゲンショウ</t>
    </rPh>
    <rPh sb="161" eb="163">
      <t>シュウゼン</t>
    </rPh>
    <rPh sb="164" eb="166">
      <t>ハッセイ</t>
    </rPh>
    <rPh sb="169" eb="171">
      <t>オスイ</t>
    </rPh>
    <rPh sb="171" eb="174">
      <t>ショリヒ</t>
    </rPh>
    <rPh sb="175" eb="177">
      <t>ゾウカ</t>
    </rPh>
    <rPh sb="178" eb="180">
      <t>ケイヒ</t>
    </rPh>
    <rPh sb="180" eb="183">
      <t>カイシュウリツ</t>
    </rPh>
    <rPh sb="184" eb="186">
      <t>テイカ</t>
    </rPh>
    <rPh sb="204" eb="208">
      <t>ユウシュウスイリョウ</t>
    </rPh>
    <rPh sb="230" eb="232">
      <t>オスイ</t>
    </rPh>
    <rPh sb="232" eb="234">
      <t>ショリ</t>
    </rPh>
    <rPh sb="234" eb="236">
      <t>ゲンカ</t>
    </rPh>
    <rPh sb="237" eb="239">
      <t>ゾウカ</t>
    </rPh>
    <rPh sb="326" eb="329">
      <t>ミカニュウ</t>
    </rPh>
    <rPh sb="329" eb="331">
      <t>セタイ</t>
    </rPh>
    <rPh sb="332" eb="334">
      <t>テンシュツ</t>
    </rPh>
    <rPh sb="335" eb="336">
      <t>トモナ</t>
    </rPh>
    <rPh sb="338" eb="341">
      <t>スイセンカ</t>
    </rPh>
    <rPh sb="341" eb="342">
      <t>リツ</t>
    </rPh>
    <rPh sb="343" eb="345">
      <t>ジョウショウ</t>
    </rPh>
    <phoneticPr fontId="4"/>
  </si>
  <si>
    <t>③について
　本町の農業集落排水事業は平成11・14年度にそれぞれ供用を開始しており、管路延長も3.6kmと短く、管渠の標準耐用年数である50年を経過する管渠がないため更新は行っていない。</t>
    <phoneticPr fontId="4"/>
  </si>
  <si>
    <t>　農業集落排水事業として概成しており、今後の維持管理が重要となってくる。事業区域も2地区と限られており、両区域においても高齢化が進んでいるので、今後は人口減少による使用料収入の減少が見込まれる。今日まで施設全体を通して大きな修繕等発生していないが、電気設備等の更新は避けては通れない。令和6年度から公営企業会計を導入して経営の「見える化」を図り、料金の見直しを行う。設備の更新については、補助金を活用して、最適整備構想に基づいた適切な更新を行っていく。</t>
    <rPh sb="42" eb="44">
      <t>チク</t>
    </rPh>
    <rPh sb="45" eb="46">
      <t>カギ</t>
    </rPh>
    <rPh sb="52" eb="55">
      <t>リョウクイキ</t>
    </rPh>
    <rPh sb="142" eb="144">
      <t>レイワ</t>
    </rPh>
    <rPh sb="145" eb="147">
      <t>ネンド</t>
    </rPh>
    <rPh sb="173" eb="175">
      <t>リョウキン</t>
    </rPh>
    <rPh sb="176" eb="178">
      <t>ミナオ</t>
    </rPh>
    <rPh sb="180" eb="181">
      <t>オコナ</t>
    </rPh>
    <rPh sb="183" eb="185">
      <t>セツビ</t>
    </rPh>
    <rPh sb="186" eb="188">
      <t>コウシン</t>
    </rPh>
    <rPh sb="194" eb="197">
      <t>ホジョキン</t>
    </rPh>
    <rPh sb="198" eb="200">
      <t>カツヨウ</t>
    </rPh>
    <rPh sb="214" eb="216">
      <t>テキセツ</t>
    </rPh>
    <rPh sb="217" eb="21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</si>
</sst>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61-442E-BB28-F6DA17E0D6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361-442E-BB28-F6DA17E0D6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59.78</c:v>
                </c:pt>
                <c:pt idx="1">
                  <c:v>57.61</c:v>
                </c:pt>
                <c:pt idx="2">
                  <c:v>56.52</c:v>
                </c:pt>
                <c:pt idx="3">
                  <c:v>57.61</c:v>
                </c:pt>
                <c:pt idx="4">
                  <c:v>57.61</c:v>
                </c:pt>
              </c:numCache>
            </c:numRef>
          </c:val>
          <c:extLst>
            <c:ext xmlns:c16="http://schemas.microsoft.com/office/drawing/2014/chart" uri="{C3380CC4-5D6E-409C-BE32-E72D297353CC}">
              <c16:uniqueId val="{00000000-C2AE-4BE0-A168-2889397EC1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2AE-4BE0-A168-2889397EC1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94.69</c:v>
                </c:pt>
                <c:pt idx="1">
                  <c:v>94.61</c:v>
                </c:pt>
                <c:pt idx="2">
                  <c:v>94.44</c:v>
                </c:pt>
                <c:pt idx="3">
                  <c:v>94.39</c:v>
                </c:pt>
                <c:pt idx="4">
                  <c:v>95.08</c:v>
                </c:pt>
              </c:numCache>
            </c:numRef>
          </c:val>
          <c:extLst>
            <c:ext xmlns:c16="http://schemas.microsoft.com/office/drawing/2014/chart" uri="{C3380CC4-5D6E-409C-BE32-E72D297353CC}">
              <c16:uniqueId val="{00000000-3465-41B9-8198-F6B485FCF9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465-41B9-8198-F6B485FCF9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100.21</c:v>
                </c:pt>
                <c:pt idx="1">
                  <c:v>97.43</c:v>
                </c:pt>
                <c:pt idx="2">
                  <c:v>101.67</c:v>
                </c:pt>
                <c:pt idx="3">
                  <c:v>99.08</c:v>
                </c:pt>
                <c:pt idx="4">
                  <c:v>96.44</c:v>
                </c:pt>
              </c:numCache>
            </c:numRef>
          </c:val>
          <c:extLst>
            <c:ext xmlns:c16="http://schemas.microsoft.com/office/drawing/2014/chart" uri="{C3380CC4-5D6E-409C-BE32-E72D297353CC}">
              <c16:uniqueId val="{00000000-6C50-4F62-9673-2269E810E4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0-4F62-9673-2269E810E4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9-46C3-9E7F-E462A586E8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9-46C3-9E7F-E462A586E8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84-419D-89E2-6C6B30C18E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4-419D-89E2-6C6B30C18E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99-4E86-88CB-C0540FFAF7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99-4E86-88CB-C0540FFAF7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6-436D-9839-BBF48F5AF1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6-436D-9839-BBF48F5AF1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132.54</c:v>
                </c:pt>
                <c:pt idx="1">
                  <c:v>211.66</c:v>
                </c:pt>
                <c:pt idx="2">
                  <c:v>207.01</c:v>
                </c:pt>
                <c:pt idx="3" formatCode="#,##0.00;&quot;△&quot;#,##0.00">
                  <c:v>0</c:v>
                </c:pt>
                <c:pt idx="4" formatCode="#,##0.00;&quot;△&quot;#,##0.00">
                  <c:v>0</c:v>
                </c:pt>
              </c:numCache>
            </c:numRef>
          </c:val>
          <c:extLst>
            <c:ext xmlns:c16="http://schemas.microsoft.com/office/drawing/2014/chart" uri="{C3380CC4-5D6E-409C-BE32-E72D297353CC}">
              <c16:uniqueId val="{00000000-5842-4E65-A9E8-5CD34F6A78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842-4E65-A9E8-5CD34F6A78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59.43</c:v>
                </c:pt>
                <c:pt idx="1">
                  <c:v>62.27</c:v>
                </c:pt>
                <c:pt idx="2">
                  <c:v>70.17</c:v>
                </c:pt>
                <c:pt idx="3">
                  <c:v>81.83</c:v>
                </c:pt>
                <c:pt idx="4">
                  <c:v>68.540000000000006</c:v>
                </c:pt>
              </c:numCache>
            </c:numRef>
          </c:val>
          <c:extLst>
            <c:ext xmlns:c16="http://schemas.microsoft.com/office/drawing/2014/chart" uri="{C3380CC4-5D6E-409C-BE32-E72D297353CC}">
              <c16:uniqueId val="{00000000-B29A-4928-9D5D-8E7326649F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29A-4928-9D5D-8E7326649F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322.38</c:v>
                </c:pt>
                <c:pt idx="1">
                  <c:v>308.79000000000002</c:v>
                </c:pt>
                <c:pt idx="2">
                  <c:v>277.01</c:v>
                </c:pt>
                <c:pt idx="3">
                  <c:v>241.06</c:v>
                </c:pt>
                <c:pt idx="4">
                  <c:v>286.45999999999998</c:v>
                </c:pt>
              </c:numCache>
            </c:numRef>
          </c:val>
          <c:extLst>
            <c:ext xmlns:c16="http://schemas.microsoft.com/office/drawing/2014/chart" uri="{C3380CC4-5D6E-409C-BE32-E72D297353CC}">
              <c16:uniqueId val="{00000000-A485-4A68-BC54-B26221D270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485-4A68-BC54-B26221D270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苓北町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6758</v>
      </c>
      <c r="AM8" s="55"/>
      <c r="AN8" s="55"/>
      <c r="AO8" s="55"/>
      <c r="AP8" s="55"/>
      <c r="AQ8" s="55"/>
      <c r="AR8" s="55"/>
      <c r="AS8" s="55"/>
      <c r="AT8" s="54">
        <f>データ!T6</f>
        <v>67.58</v>
      </c>
      <c r="AU8" s="54"/>
      <c r="AV8" s="54"/>
      <c r="AW8" s="54"/>
      <c r="AX8" s="54"/>
      <c r="AY8" s="54"/>
      <c r="AZ8" s="54"/>
      <c r="BA8" s="54"/>
      <c r="BB8" s="54">
        <f>データ!U6</f>
        <v>100</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2.76</v>
      </c>
      <c r="Q10" s="54"/>
      <c r="R10" s="54"/>
      <c r="S10" s="54"/>
      <c r="T10" s="54"/>
      <c r="U10" s="54"/>
      <c r="V10" s="54"/>
      <c r="W10" s="54">
        <f>データ!Q6</f>
        <v>100</v>
      </c>
      <c r="X10" s="54"/>
      <c r="Y10" s="54"/>
      <c r="Z10" s="54"/>
      <c r="AA10" s="54"/>
      <c r="AB10" s="54"/>
      <c r="AC10" s="54"/>
      <c r="AD10" s="55">
        <f>データ!R6</f>
        <v>3790</v>
      </c>
      <c r="AE10" s="55"/>
      <c r="AF10" s="55"/>
      <c r="AG10" s="55"/>
      <c r="AH10" s="55"/>
      <c r="AI10" s="55"/>
      <c r="AJ10" s="55"/>
      <c r="AK10" s="2"/>
      <c r="AL10" s="55">
        <f>データ!V6</f>
        <v>183</v>
      </c>
      <c r="AM10" s="55"/>
      <c r="AN10" s="55"/>
      <c r="AO10" s="55"/>
      <c r="AP10" s="55"/>
      <c r="AQ10" s="55"/>
      <c r="AR10" s="55"/>
      <c r="AS10" s="55"/>
      <c r="AT10" s="54">
        <f>データ!W6</f>
        <v>0.21</v>
      </c>
      <c r="AU10" s="54"/>
      <c r="AV10" s="54"/>
      <c r="AW10" s="54"/>
      <c r="AX10" s="54"/>
      <c r="AY10" s="54"/>
      <c r="AZ10" s="54"/>
      <c r="BA10" s="54"/>
      <c r="BB10" s="54">
        <f>データ!X6</f>
        <v>871.43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W9YTVtol9r7dBQOPVcOul2SqlcCSX4wN0o9PkI0j0CZ19KHJrZ8F9TaF6cUwb4iICf5KJuDMSl2/mrkW+Rx0VA==" saltValue="aiQ9yoI1bVFNtmbZ0MHt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435317</v>
      </c>
      <c r="D6" s="19">
        <f t="shared" si="3"/>
        <v>47</v>
      </c>
      <c r="E6" s="19">
        <f t="shared" si="3"/>
        <v>17</v>
      </c>
      <c r="F6" s="19">
        <f t="shared" si="3"/>
        <v>5</v>
      </c>
      <c r="G6" s="19">
        <f t="shared" si="3"/>
        <v>0</v>
      </c>
      <c r="H6" s="19" t="str">
        <f t="shared" si="3"/>
        <v>熊本県　苓北町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2.76</v>
      </c>
      <c r="Q6" s="20">
        <f t="shared" si="3"/>
        <v>100</v>
      </c>
      <c r="R6" s="20">
        <f t="shared" si="3"/>
        <v>3790</v>
      </c>
      <c r="S6" s="20">
        <f t="shared" si="3"/>
        <v>6758</v>
      </c>
      <c r="T6" s="20">
        <f t="shared" si="3"/>
        <v>67.58</v>
      </c>
      <c r="U6" s="20">
        <f t="shared" si="3"/>
        <v>100</v>
      </c>
      <c r="V6" s="20">
        <f t="shared" si="3"/>
        <v>183</v>
      </c>
      <c r="W6" s="20">
        <f t="shared" si="3"/>
        <v>0.21</v>
      </c>
      <c r="X6" s="20">
        <f t="shared" si="3"/>
        <v>871.43</v>
      </c>
      <c r="Y6" s="21">
        <f>IF(Y7="",NA(),Y7)</f>
        <v>100.21</v>
      </c>
      <c r="Z6" s="21">
        <f t="shared" ref="Z6:AH6" si="4">IF(Z7="",NA(),Z7)</f>
        <v>97.43</v>
      </c>
      <c r="AA6" s="21">
        <f t="shared" si="4"/>
        <v>101.67</v>
      </c>
      <c r="AB6" s="21">
        <f t="shared" si="4"/>
        <v>99.08</v>
      </c>
      <c r="AC6" s="21">
        <f t="shared" si="4"/>
        <v>96.44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132.54</v>
      </c>
      <c r="BG6" s="21">
        <f t="shared" ref="BG6:BO6" si="7">IF(BG7="",NA(),BG7)</f>
        <v>211.66</v>
      </c>
      <c r="BH6" s="21">
        <f t="shared" si="7"/>
        <v>207.01</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59.43</v>
      </c>
      <c r="BR6" s="21">
        <f t="shared" ref="BR6:BZ6" si="8">IF(BR7="",NA(),BR7)</f>
        <v>62.27</v>
      </c>
      <c r="BS6" s="21">
        <f t="shared" si="8"/>
        <v>70.17</v>
      </c>
      <c r="BT6" s="21">
        <f t="shared" si="8"/>
        <v>81.83</v>
      </c>
      <c r="BU6" s="21">
        <f t="shared" si="8"/>
        <v>68.540000000000006</v>
      </c>
      <c r="BV6" s="21">
        <f t="shared" si="8"/>
        <v>59.8</v>
      </c>
      <c r="BW6" s="21">
        <f t="shared" si="8"/>
        <v>57.77</v>
      </c>
      <c r="BX6" s="21">
        <f t="shared" si="8"/>
        <v>57.31</v>
      </c>
      <c r="BY6" s="21">
        <f t="shared" si="8"/>
        <v>57.08</v>
      </c>
      <c r="BZ6" s="21">
        <f t="shared" si="8"/>
        <v>56.26</v>
      </c>
      <c r="CA6" s="20" t="str">
        <f>IF(CA7="","",IF(CA7="-","【-】","【"&amp;SUBSTITUTE(TEXT(CA7,"#,##0.00"),"-","△")&amp;"】"))</f>
        <v>【60.65】</v>
      </c>
      <c r="CB6" s="21">
        <f>IF(CB7="",NA(),CB7)</f>
        <v>322.38</v>
      </c>
      <c r="CC6" s="21">
        <f t="shared" ref="CC6:CK6" si="9">IF(CC7="",NA(),CC7)</f>
        <v>308.79000000000002</v>
      </c>
      <c r="CD6" s="21">
        <f t="shared" si="9"/>
        <v>277.01</v>
      </c>
      <c r="CE6" s="21">
        <f t="shared" si="9"/>
        <v>241.06</v>
      </c>
      <c r="CF6" s="21">
        <f t="shared" si="9"/>
        <v>286.45999999999998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59.78</v>
      </c>
      <c r="CN6" s="21">
        <f t="shared" ref="CN6:CV6" si="10">IF(CN7="",NA(),CN7)</f>
        <v>57.61</v>
      </c>
      <c r="CO6" s="21">
        <f t="shared" si="10"/>
        <v>56.52</v>
      </c>
      <c r="CP6" s="21">
        <f t="shared" si="10"/>
        <v>57.61</v>
      </c>
      <c r="CQ6" s="21">
        <f t="shared" si="10"/>
        <v>57.61</v>
      </c>
      <c r="CR6" s="21">
        <f t="shared" si="10"/>
        <v>51.75</v>
      </c>
      <c r="CS6" s="21">
        <f t="shared" si="10"/>
        <v>50.68</v>
      </c>
      <c r="CT6" s="21">
        <f t="shared" si="10"/>
        <v>50.14</v>
      </c>
      <c r="CU6" s="21">
        <f t="shared" si="10"/>
        <v>54.83</v>
      </c>
      <c r="CV6" s="21">
        <f t="shared" si="10"/>
        <v>66.53</v>
      </c>
      <c r="CW6" s="20" t="str">
        <f>IF(CW7="","",IF(CW7="-","【-】","【"&amp;SUBSTITUTE(TEXT(CW7,"#,##0.00"),"-","△")&amp;"】"))</f>
        <v>【61.14】</v>
      </c>
      <c r="CX6" s="21">
        <f>IF(CX7="",NA(),CX7)</f>
        <v>94.69</v>
      </c>
      <c r="CY6" s="21">
        <f t="shared" ref="CY6:DG6" si="11">IF(CY7="",NA(),CY7)</f>
        <v>94.61</v>
      </c>
      <c r="CZ6" s="21">
        <f t="shared" si="11"/>
        <v>94.44</v>
      </c>
      <c r="DA6" s="21">
        <f t="shared" si="11"/>
        <v>94.39</v>
      </c>
      <c r="DB6" s="21">
        <f t="shared" si="11"/>
        <v>95.08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435317</v>
      </c>
      <c r="D7" s="23">
        <v>47</v>
      </c>
      <c r="E7" s="23">
        <v>17</v>
      </c>
      <c r="F7" s="23">
        <v>5</v>
      </c>
      <c r="G7" s="23">
        <v>0</v>
      </c>
      <c r="H7" s="23" t="s">
        <v>99</v>
      </c>
      <c r="I7" s="23" t="s">
        <v>100</v>
      </c>
      <c r="J7" s="23" t="s">
        <v>101</v>
      </c>
      <c r="K7" s="23" t="s">
        <v>102</v>
      </c>
      <c r="L7" s="23" t="s">
        <v>103</v>
      </c>
      <c r="M7" s="23" t="s">
        <v>104</v>
      </c>
      <c r="N7" s="24" t="s">
        <v>105</v>
      </c>
      <c r="O7" s="24" t="s">
        <v>106</v>
      </c>
      <c r="P7" s="24">
        <v>2.76</v>
      </c>
      <c r="Q7" s="24">
        <v>100</v>
      </c>
      <c r="R7" s="24">
        <v>3790</v>
      </c>
      <c r="S7" s="24">
        <v>6758</v>
      </c>
      <c r="T7" s="24">
        <v>67.58</v>
      </c>
      <c r="U7" s="24">
        <v>100</v>
      </c>
      <c r="V7" s="24">
        <v>183</v>
      </c>
      <c r="W7" s="24">
        <v>0.21</v>
      </c>
      <c r="X7" s="24">
        <v>871.43</v>
      </c>
      <c r="Y7" s="24">
        <v>100.21</v>
      </c>
      <c r="Z7" s="24">
        <v>97.43</v>
      </c>
      <c r="AA7" s="24">
        <v>101.67</v>
      </c>
      <c r="AB7" s="24">
        <v>99.08</v>
      </c>
      <c r="AC7" s="24">
        <v>96.44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132.54</v>
      </c>
      <c r="BG7" s="24">
        <v>211.66</v>
      </c>
      <c r="BH7" s="24">
        <v>207.01</v>
      </c>
      <c r="BI7" s="24">
        <v>0</v>
      </c>
      <c r="BJ7" s="24">
        <v>0</v>
      </c>
      <c r="BK7" s="24">
        <v>855.8</v>
      </c>
      <c r="BL7" s="24">
        <v>789.46</v>
      </c>
      <c r="BM7" s="24">
        <v>826.83</v>
      </c>
      <c r="BN7" s="24">
        <v>867.83</v>
      </c>
      <c r="BO7" s="24">
        <v>791.76</v>
      </c>
      <c r="BP7" s="24">
        <v>786.37</v>
      </c>
      <c r="BQ7" s="24">
        <v>59.43</v>
      </c>
      <c r="BR7" s="24">
        <v>62.27</v>
      </c>
      <c r="BS7" s="24">
        <v>70.17</v>
      </c>
      <c r="BT7" s="24">
        <v>81.83</v>
      </c>
      <c r="BU7" s="24">
        <v>68.540000000000006</v>
      </c>
      <c r="BV7" s="24">
        <v>59.8</v>
      </c>
      <c r="BW7" s="24">
        <v>57.77</v>
      </c>
      <c r="BX7" s="24">
        <v>57.31</v>
      </c>
      <c r="BY7" s="24">
        <v>57.08</v>
      </c>
      <c r="BZ7" s="24">
        <v>56.26</v>
      </c>
      <c r="CA7" s="24">
        <v>60.65</v>
      </c>
      <c r="CB7" s="24">
        <v>322.38</v>
      </c>
      <c r="CC7" s="24">
        <v>308.79000000000002</v>
      </c>
      <c r="CD7" s="24">
        <v>277.01</v>
      </c>
      <c r="CE7" s="24">
        <v>241.06</v>
      </c>
      <c r="CF7" s="24">
        <v>286.45999999999998</v>
      </c>
      <c r="CG7" s="24">
        <v>263.76</v>
      </c>
      <c r="CH7" s="24">
        <v>274.35000000000002</v>
      </c>
      <c r="CI7" s="24">
        <v>273.52</v>
      </c>
      <c r="CJ7" s="24">
        <v>274.99</v>
      </c>
      <c r="CK7" s="24">
        <v>282.08999999999997</v>
      </c>
      <c r="CL7" s="24">
        <v>256.97000000000003</v>
      </c>
      <c r="CM7" s="24">
        <v>59.78</v>
      </c>
      <c r="CN7" s="24">
        <v>57.61</v>
      </c>
      <c r="CO7" s="24">
        <v>56.52</v>
      </c>
      <c r="CP7" s="24">
        <v>57.61</v>
      </c>
      <c r="CQ7" s="24">
        <v>57.61</v>
      </c>
      <c r="CR7" s="24">
        <v>51.75</v>
      </c>
      <c r="CS7" s="24">
        <v>50.68</v>
      </c>
      <c r="CT7" s="24">
        <v>50.14</v>
      </c>
      <c r="CU7" s="24">
        <v>54.83</v>
      </c>
      <c r="CV7" s="24">
        <v>66.53</v>
      </c>
      <c r="CW7" s="24">
        <v>61.14</v>
      </c>
      <c r="CX7" s="24">
        <v>94.69</v>
      </c>
      <c r="CY7" s="24">
        <v>94.61</v>
      </c>
      <c r="CZ7" s="24">
        <v>94.44</v>
      </c>
      <c r="DA7" s="24">
        <v>94.39</v>
      </c>
      <c r="DB7" s="24">
        <v>95.08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2022-12-01T02:01:20Z</dcterms:created>
  <dcterms:modified xsi:type="dcterms:W3CDTF">2023-01-11T02:54:36Z</dcterms:modified>
  <cp:category/>
</cp:coreProperties>
</file>